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CDG44\12 - Commission Jeunes\2025\02 - Interclubs Hiver Junior 44\Modèles - site internet\Journée - Modèles\Feuilles de Match\"/>
    </mc:Choice>
  </mc:AlternateContent>
  <xr:revisionPtr revIDLastSave="0" documentId="13_ncr:1_{8F98ABD8-3401-40F7-B773-4CE52739EC9F}" xr6:coauthVersionLast="47" xr6:coauthVersionMax="47" xr10:uidLastSave="{00000000-0000-0000-0000-000000000000}"/>
  <workbookProtection workbookAlgorithmName="SHA-512" workbookHashValue="9Y3YFOKeL+Jw/rp8/0AcyZ+tI9MhFN6vp+LdqZIx0296dcgwCvD8Gcb5CheassxTx9g2uT3p/bFvnyBrwS90gg==" workbookSaltValue="6SYRH5ofIX1BamLbumQXWQ==" workbookSpinCount="100000" lockStructure="1"/>
  <bookViews>
    <workbookView xWindow="20370" yWindow="-120" windowWidth="29040" windowHeight="16440" xr2:uid="{00000000-000D-0000-FFFF-FFFF00000000}"/>
  </bookViews>
  <sheets>
    <sheet name="AAO" sheetId="1" r:id="rId1"/>
    <sheet name="Donnees" sheetId="3" state="hidden" r:id="rId2"/>
  </sheets>
  <externalReferences>
    <externalReference r:id="rId3"/>
  </externalReferences>
  <definedNames>
    <definedName name="_xlnm._FilterDatabase" localSheetId="1" hidden="1">Donnees!$A$2:$W$871</definedName>
    <definedName name="Tour">[1]Donnees!$Q$6:$Q$7</definedName>
    <definedName name="_xlnm.Print_Area" localSheetId="0">AAO!$A$2:$Z$42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23" i="3" l="1"/>
  <c r="T923" i="3"/>
  <c r="V923" i="3" s="1"/>
  <c r="W923" i="3" s="1"/>
  <c r="U922" i="3"/>
  <c r="T922" i="3"/>
  <c r="V922" i="3" s="1"/>
  <c r="W922" i="3" s="1"/>
  <c r="U921" i="3"/>
  <c r="T921" i="3"/>
  <c r="V921" i="3" s="1"/>
  <c r="W921" i="3" s="1"/>
  <c r="U920" i="3"/>
  <c r="T920" i="3"/>
  <c r="V920" i="3" s="1"/>
  <c r="W920" i="3" s="1"/>
  <c r="U919" i="3"/>
  <c r="T919" i="3"/>
  <c r="V919" i="3" s="1"/>
  <c r="W919" i="3" s="1"/>
  <c r="U918" i="3"/>
  <c r="T918" i="3"/>
  <c r="V918" i="3" s="1"/>
  <c r="W918" i="3" s="1"/>
  <c r="U917" i="3"/>
  <c r="T917" i="3"/>
  <c r="V917" i="3" s="1"/>
  <c r="W917" i="3" s="1"/>
  <c r="U916" i="3"/>
  <c r="T916" i="3"/>
  <c r="V916" i="3" s="1"/>
  <c r="W916" i="3" s="1"/>
  <c r="U915" i="3"/>
  <c r="T915" i="3"/>
  <c r="V915" i="3" s="1"/>
  <c r="W915" i="3" s="1"/>
  <c r="U914" i="3"/>
  <c r="T914" i="3"/>
  <c r="V914" i="3" s="1"/>
  <c r="W914" i="3" s="1"/>
  <c r="U913" i="3"/>
  <c r="T913" i="3"/>
  <c r="V913" i="3" s="1"/>
  <c r="W913" i="3" s="1"/>
  <c r="U912" i="3"/>
  <c r="T912" i="3"/>
  <c r="V912" i="3" s="1"/>
  <c r="W912" i="3" s="1"/>
  <c r="U911" i="3"/>
  <c r="T911" i="3"/>
  <c r="V911" i="3" s="1"/>
  <c r="W911" i="3" s="1"/>
  <c r="U910" i="3"/>
  <c r="T910" i="3"/>
  <c r="V910" i="3" s="1"/>
  <c r="W910" i="3" s="1"/>
  <c r="U909" i="3"/>
  <c r="T909" i="3"/>
  <c r="V909" i="3" s="1"/>
  <c r="W909" i="3" s="1"/>
  <c r="U908" i="3"/>
  <c r="T908" i="3"/>
  <c r="V908" i="3" s="1"/>
  <c r="W908" i="3" s="1"/>
  <c r="U907" i="3"/>
  <c r="T907" i="3"/>
  <c r="V907" i="3" s="1"/>
  <c r="W907" i="3" s="1"/>
  <c r="U906" i="3"/>
  <c r="T906" i="3"/>
  <c r="V906" i="3" s="1"/>
  <c r="W906" i="3" s="1"/>
  <c r="U905" i="3"/>
  <c r="T905" i="3"/>
  <c r="V905" i="3" s="1"/>
  <c r="W905" i="3" s="1"/>
  <c r="U904" i="3"/>
  <c r="T904" i="3"/>
  <c r="V904" i="3" s="1"/>
  <c r="W904" i="3" s="1"/>
  <c r="U903" i="3"/>
  <c r="T903" i="3"/>
  <c r="V903" i="3" s="1"/>
  <c r="W903" i="3" s="1"/>
  <c r="U902" i="3"/>
  <c r="T902" i="3"/>
  <c r="V902" i="3" s="1"/>
  <c r="W902" i="3" s="1"/>
  <c r="U901" i="3"/>
  <c r="T901" i="3"/>
  <c r="V901" i="3" s="1"/>
  <c r="W901" i="3" s="1"/>
  <c r="U900" i="3"/>
  <c r="T900" i="3"/>
  <c r="V900" i="3" s="1"/>
  <c r="W900" i="3" s="1"/>
  <c r="U899" i="3"/>
  <c r="T899" i="3"/>
  <c r="V899" i="3" s="1"/>
  <c r="W899" i="3" s="1"/>
  <c r="U898" i="3"/>
  <c r="T898" i="3"/>
  <c r="V898" i="3" s="1"/>
  <c r="W898" i="3" s="1"/>
  <c r="U897" i="3"/>
  <c r="T897" i="3"/>
  <c r="V897" i="3" s="1"/>
  <c r="W897" i="3" s="1"/>
  <c r="U896" i="3"/>
  <c r="T896" i="3"/>
  <c r="V896" i="3" s="1"/>
  <c r="W896" i="3" s="1"/>
  <c r="U895" i="3"/>
  <c r="T895" i="3"/>
  <c r="V895" i="3" s="1"/>
  <c r="W895" i="3" s="1"/>
  <c r="U894" i="3"/>
  <c r="T894" i="3"/>
  <c r="V894" i="3" s="1"/>
  <c r="W894" i="3" s="1"/>
  <c r="U893" i="3"/>
  <c r="T893" i="3"/>
  <c r="V893" i="3" s="1"/>
  <c r="W893" i="3" s="1"/>
  <c r="U892" i="3"/>
  <c r="T892" i="3"/>
  <c r="V892" i="3" s="1"/>
  <c r="W892" i="3" s="1"/>
  <c r="U891" i="3"/>
  <c r="T891" i="3"/>
  <c r="V891" i="3" s="1"/>
  <c r="W891" i="3" s="1"/>
  <c r="U890" i="3"/>
  <c r="T890" i="3"/>
  <c r="V890" i="3" s="1"/>
  <c r="W890" i="3" s="1"/>
  <c r="U889" i="3"/>
  <c r="T889" i="3"/>
  <c r="V889" i="3" s="1"/>
  <c r="W889" i="3" s="1"/>
  <c r="U888" i="3"/>
  <c r="T888" i="3"/>
  <c r="V888" i="3" s="1"/>
  <c r="W888" i="3" s="1"/>
  <c r="U887" i="3"/>
  <c r="T887" i="3"/>
  <c r="V887" i="3" s="1"/>
  <c r="W887" i="3" s="1"/>
  <c r="U886" i="3"/>
  <c r="T886" i="3"/>
  <c r="V886" i="3" s="1"/>
  <c r="W886" i="3" s="1"/>
  <c r="U885" i="3"/>
  <c r="T885" i="3"/>
  <c r="V885" i="3" s="1"/>
  <c r="W885" i="3" s="1"/>
  <c r="U884" i="3"/>
  <c r="T884" i="3"/>
  <c r="V884" i="3" s="1"/>
  <c r="W884" i="3" s="1"/>
  <c r="U883" i="3"/>
  <c r="T883" i="3"/>
  <c r="V883" i="3" s="1"/>
  <c r="W883" i="3" s="1"/>
  <c r="U882" i="3"/>
  <c r="T882" i="3"/>
  <c r="V882" i="3" s="1"/>
  <c r="W882" i="3" s="1"/>
  <c r="U881" i="3"/>
  <c r="T881" i="3"/>
  <c r="V881" i="3" s="1"/>
  <c r="W881" i="3" s="1"/>
  <c r="U880" i="3"/>
  <c r="T880" i="3"/>
  <c r="V880" i="3" s="1"/>
  <c r="W880" i="3" s="1"/>
  <c r="U879" i="3"/>
  <c r="T879" i="3"/>
  <c r="V879" i="3" s="1"/>
  <c r="W879" i="3" s="1"/>
  <c r="U878" i="3"/>
  <c r="T878" i="3"/>
  <c r="V878" i="3" s="1"/>
  <c r="W878" i="3" s="1"/>
  <c r="U877" i="3"/>
  <c r="T877" i="3"/>
  <c r="V877" i="3" s="1"/>
  <c r="W877" i="3" s="1"/>
  <c r="U876" i="3"/>
  <c r="T876" i="3"/>
  <c r="V876" i="3" s="1"/>
  <c r="W876" i="3" s="1"/>
  <c r="U875" i="3"/>
  <c r="T875" i="3"/>
  <c r="V875" i="3" s="1"/>
  <c r="W875" i="3" s="1"/>
  <c r="U874" i="3"/>
  <c r="T874" i="3"/>
  <c r="V874" i="3" s="1"/>
  <c r="W874" i="3" s="1"/>
  <c r="U873" i="3"/>
  <c r="T873" i="3"/>
  <c r="V873" i="3" s="1"/>
  <c r="W873" i="3" s="1"/>
  <c r="U872" i="3"/>
  <c r="T872" i="3"/>
  <c r="V872" i="3" s="1"/>
  <c r="W872" i="3" s="1"/>
  <c r="R9" i="3"/>
  <c r="R13" i="3"/>
  <c r="R12" i="3"/>
  <c r="R11" i="3"/>
  <c r="R10" i="3"/>
  <c r="T24" i="1"/>
  <c r="T25" i="1"/>
  <c r="T26" i="1"/>
  <c r="T27" i="1"/>
  <c r="T3" i="3"/>
  <c r="U3" i="3"/>
  <c r="T4" i="3"/>
  <c r="U4" i="3"/>
  <c r="T5" i="3"/>
  <c r="U5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5" i="3"/>
  <c r="U15" i="3"/>
  <c r="T16" i="3"/>
  <c r="U16" i="3"/>
  <c r="T17" i="3"/>
  <c r="U17" i="3"/>
  <c r="T18" i="3"/>
  <c r="U18" i="3"/>
  <c r="T19" i="3"/>
  <c r="U19" i="3"/>
  <c r="T20" i="3"/>
  <c r="U20" i="3"/>
  <c r="T21" i="3"/>
  <c r="U21" i="3"/>
  <c r="T22" i="3"/>
  <c r="U22" i="3"/>
  <c r="T23" i="3"/>
  <c r="U23" i="3"/>
  <c r="T24" i="3"/>
  <c r="U24" i="3"/>
  <c r="T25" i="3"/>
  <c r="U25" i="3"/>
  <c r="T26" i="3"/>
  <c r="U26" i="3"/>
  <c r="T27" i="3"/>
  <c r="U27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T36" i="3"/>
  <c r="U36" i="3"/>
  <c r="T37" i="3"/>
  <c r="U37" i="3"/>
  <c r="T38" i="3"/>
  <c r="U38" i="3"/>
  <c r="T39" i="3"/>
  <c r="U39" i="3"/>
  <c r="T40" i="3"/>
  <c r="U40" i="3"/>
  <c r="T41" i="3"/>
  <c r="U41" i="3"/>
  <c r="T42" i="3"/>
  <c r="U42" i="3"/>
  <c r="T43" i="3"/>
  <c r="U43" i="3"/>
  <c r="T44" i="3"/>
  <c r="U44" i="3"/>
  <c r="T45" i="3"/>
  <c r="U45" i="3"/>
  <c r="T46" i="3"/>
  <c r="U46" i="3"/>
  <c r="T47" i="3"/>
  <c r="U47" i="3"/>
  <c r="T48" i="3"/>
  <c r="U48" i="3"/>
  <c r="T49" i="3"/>
  <c r="U49" i="3"/>
  <c r="T50" i="3"/>
  <c r="U50" i="3"/>
  <c r="T51" i="3"/>
  <c r="U51" i="3"/>
  <c r="T52" i="3"/>
  <c r="U52" i="3"/>
  <c r="T53" i="3"/>
  <c r="U53" i="3"/>
  <c r="T54" i="3"/>
  <c r="U54" i="3"/>
  <c r="T55" i="3"/>
  <c r="U55" i="3"/>
  <c r="T56" i="3"/>
  <c r="U56" i="3"/>
  <c r="T57" i="3"/>
  <c r="U57" i="3"/>
  <c r="T58" i="3"/>
  <c r="U58" i="3"/>
  <c r="T59" i="3"/>
  <c r="U59" i="3"/>
  <c r="T60" i="3"/>
  <c r="U60" i="3"/>
  <c r="T61" i="3"/>
  <c r="U61" i="3"/>
  <c r="T62" i="3"/>
  <c r="U62" i="3"/>
  <c r="T63" i="3"/>
  <c r="U63" i="3"/>
  <c r="T64" i="3"/>
  <c r="U64" i="3"/>
  <c r="T65" i="3"/>
  <c r="U65" i="3"/>
  <c r="T66" i="3"/>
  <c r="U66" i="3"/>
  <c r="T67" i="3"/>
  <c r="U67" i="3"/>
  <c r="T68" i="3"/>
  <c r="U68" i="3"/>
  <c r="T69" i="3"/>
  <c r="U69" i="3"/>
  <c r="T70" i="3"/>
  <c r="U70" i="3"/>
  <c r="T71" i="3"/>
  <c r="U71" i="3"/>
  <c r="T72" i="3"/>
  <c r="U72" i="3"/>
  <c r="T73" i="3"/>
  <c r="U73" i="3"/>
  <c r="T74" i="3"/>
  <c r="U74" i="3"/>
  <c r="T75" i="3"/>
  <c r="U75" i="3"/>
  <c r="T76" i="3"/>
  <c r="U76" i="3"/>
  <c r="T77" i="3"/>
  <c r="U77" i="3"/>
  <c r="T78" i="3"/>
  <c r="U78" i="3"/>
  <c r="T79" i="3"/>
  <c r="U79" i="3"/>
  <c r="T80" i="3"/>
  <c r="U80" i="3"/>
  <c r="T81" i="3"/>
  <c r="U81" i="3"/>
  <c r="T82" i="3"/>
  <c r="U82" i="3"/>
  <c r="T83" i="3"/>
  <c r="U83" i="3"/>
  <c r="T84" i="3"/>
  <c r="U84" i="3"/>
  <c r="T85" i="3"/>
  <c r="U85" i="3"/>
  <c r="T86" i="3"/>
  <c r="U86" i="3"/>
  <c r="T87" i="3"/>
  <c r="U87" i="3"/>
  <c r="T88" i="3"/>
  <c r="U88" i="3"/>
  <c r="T89" i="3"/>
  <c r="U89" i="3"/>
  <c r="T90" i="3"/>
  <c r="U90" i="3"/>
  <c r="T91" i="3"/>
  <c r="U91" i="3"/>
  <c r="T92" i="3"/>
  <c r="U92" i="3"/>
  <c r="T93" i="3"/>
  <c r="U93" i="3"/>
  <c r="T94" i="3"/>
  <c r="U94" i="3"/>
  <c r="T95" i="3"/>
  <c r="U95" i="3"/>
  <c r="T96" i="3"/>
  <c r="U96" i="3"/>
  <c r="T97" i="3"/>
  <c r="U97" i="3"/>
  <c r="T98" i="3"/>
  <c r="U98" i="3"/>
  <c r="T99" i="3"/>
  <c r="U99" i="3"/>
  <c r="T100" i="3"/>
  <c r="U100" i="3"/>
  <c r="T101" i="3"/>
  <c r="U101" i="3"/>
  <c r="T102" i="3"/>
  <c r="U102" i="3"/>
  <c r="T103" i="3"/>
  <c r="U103" i="3"/>
  <c r="T104" i="3"/>
  <c r="U104" i="3"/>
  <c r="T105" i="3"/>
  <c r="U105" i="3"/>
  <c r="T106" i="3"/>
  <c r="U106" i="3"/>
  <c r="T107" i="3"/>
  <c r="U107" i="3"/>
  <c r="T108" i="3"/>
  <c r="U108" i="3"/>
  <c r="T109" i="3"/>
  <c r="U109" i="3"/>
  <c r="T110" i="3"/>
  <c r="U110" i="3"/>
  <c r="T111" i="3"/>
  <c r="U111" i="3"/>
  <c r="T112" i="3"/>
  <c r="U112" i="3"/>
  <c r="T113" i="3"/>
  <c r="U113" i="3"/>
  <c r="T114" i="3"/>
  <c r="U114" i="3"/>
  <c r="T115" i="3"/>
  <c r="U115" i="3"/>
  <c r="T116" i="3"/>
  <c r="U116" i="3"/>
  <c r="T117" i="3"/>
  <c r="U117" i="3"/>
  <c r="T118" i="3"/>
  <c r="U118" i="3"/>
  <c r="T119" i="3"/>
  <c r="U119" i="3"/>
  <c r="T120" i="3"/>
  <c r="U120" i="3"/>
  <c r="T121" i="3"/>
  <c r="U121" i="3"/>
  <c r="T122" i="3"/>
  <c r="U122" i="3"/>
  <c r="T123" i="3"/>
  <c r="U123" i="3"/>
  <c r="T124" i="3"/>
  <c r="U124" i="3"/>
  <c r="T125" i="3"/>
  <c r="U125" i="3"/>
  <c r="T126" i="3"/>
  <c r="U126" i="3"/>
  <c r="T127" i="3"/>
  <c r="U127" i="3"/>
  <c r="T128" i="3"/>
  <c r="U128" i="3"/>
  <c r="T129" i="3"/>
  <c r="U129" i="3"/>
  <c r="T130" i="3"/>
  <c r="U130" i="3"/>
  <c r="T131" i="3"/>
  <c r="U131" i="3"/>
  <c r="T132" i="3"/>
  <c r="U132" i="3"/>
  <c r="T133" i="3"/>
  <c r="U133" i="3"/>
  <c r="T134" i="3"/>
  <c r="U134" i="3"/>
  <c r="T135" i="3"/>
  <c r="U135" i="3"/>
  <c r="T136" i="3"/>
  <c r="U136" i="3"/>
  <c r="T137" i="3"/>
  <c r="U137" i="3"/>
  <c r="T138" i="3"/>
  <c r="U138" i="3"/>
  <c r="T139" i="3"/>
  <c r="U139" i="3"/>
  <c r="T140" i="3"/>
  <c r="U140" i="3"/>
  <c r="T141" i="3"/>
  <c r="U141" i="3"/>
  <c r="T142" i="3"/>
  <c r="U142" i="3"/>
  <c r="T143" i="3"/>
  <c r="U143" i="3"/>
  <c r="T144" i="3"/>
  <c r="U144" i="3"/>
  <c r="T145" i="3"/>
  <c r="U145" i="3"/>
  <c r="T146" i="3"/>
  <c r="U146" i="3"/>
  <c r="T147" i="3"/>
  <c r="U147" i="3"/>
  <c r="T148" i="3"/>
  <c r="U148" i="3"/>
  <c r="T149" i="3"/>
  <c r="U149" i="3"/>
  <c r="T150" i="3"/>
  <c r="U150" i="3"/>
  <c r="T151" i="3"/>
  <c r="U151" i="3"/>
  <c r="T152" i="3"/>
  <c r="U152" i="3"/>
  <c r="T153" i="3"/>
  <c r="U153" i="3"/>
  <c r="T154" i="3"/>
  <c r="U154" i="3"/>
  <c r="T155" i="3"/>
  <c r="U155" i="3"/>
  <c r="T156" i="3"/>
  <c r="U156" i="3"/>
  <c r="T157" i="3"/>
  <c r="U157" i="3"/>
  <c r="T158" i="3"/>
  <c r="U158" i="3"/>
  <c r="T159" i="3"/>
  <c r="U159" i="3"/>
  <c r="T160" i="3"/>
  <c r="U160" i="3"/>
  <c r="T161" i="3"/>
  <c r="U161" i="3"/>
  <c r="T162" i="3"/>
  <c r="U162" i="3"/>
  <c r="T163" i="3"/>
  <c r="U163" i="3"/>
  <c r="T164" i="3"/>
  <c r="U164" i="3"/>
  <c r="T165" i="3"/>
  <c r="U165" i="3"/>
  <c r="T166" i="3"/>
  <c r="U166" i="3"/>
  <c r="T167" i="3"/>
  <c r="U167" i="3"/>
  <c r="T168" i="3"/>
  <c r="U168" i="3"/>
  <c r="T169" i="3"/>
  <c r="U169" i="3"/>
  <c r="T170" i="3"/>
  <c r="U170" i="3"/>
  <c r="T171" i="3"/>
  <c r="U171" i="3"/>
  <c r="T172" i="3"/>
  <c r="U172" i="3"/>
  <c r="T173" i="3"/>
  <c r="U173" i="3"/>
  <c r="T174" i="3"/>
  <c r="U174" i="3"/>
  <c r="T175" i="3"/>
  <c r="U175" i="3"/>
  <c r="T176" i="3"/>
  <c r="U176" i="3"/>
  <c r="T177" i="3"/>
  <c r="U177" i="3"/>
  <c r="T178" i="3"/>
  <c r="U178" i="3"/>
  <c r="T179" i="3"/>
  <c r="U179" i="3"/>
  <c r="T180" i="3"/>
  <c r="U180" i="3"/>
  <c r="T181" i="3"/>
  <c r="U181" i="3"/>
  <c r="T182" i="3"/>
  <c r="U182" i="3"/>
  <c r="T183" i="3"/>
  <c r="U183" i="3"/>
  <c r="T184" i="3"/>
  <c r="U184" i="3"/>
  <c r="T185" i="3"/>
  <c r="U185" i="3"/>
  <c r="T186" i="3"/>
  <c r="U186" i="3"/>
  <c r="T187" i="3"/>
  <c r="U187" i="3"/>
  <c r="T188" i="3"/>
  <c r="U188" i="3"/>
  <c r="T189" i="3"/>
  <c r="U189" i="3"/>
  <c r="T190" i="3"/>
  <c r="U190" i="3"/>
  <c r="T191" i="3"/>
  <c r="U191" i="3"/>
  <c r="T192" i="3"/>
  <c r="U192" i="3"/>
  <c r="T193" i="3"/>
  <c r="U193" i="3"/>
  <c r="T194" i="3"/>
  <c r="U194" i="3"/>
  <c r="T195" i="3"/>
  <c r="U195" i="3"/>
  <c r="T196" i="3"/>
  <c r="U196" i="3"/>
  <c r="T197" i="3"/>
  <c r="U197" i="3"/>
  <c r="T198" i="3"/>
  <c r="U198" i="3"/>
  <c r="T199" i="3"/>
  <c r="U199" i="3"/>
  <c r="T200" i="3"/>
  <c r="U200" i="3"/>
  <c r="T201" i="3"/>
  <c r="U201" i="3"/>
  <c r="T202" i="3"/>
  <c r="U202" i="3"/>
  <c r="T203" i="3"/>
  <c r="U203" i="3"/>
  <c r="T204" i="3"/>
  <c r="U204" i="3"/>
  <c r="T205" i="3"/>
  <c r="U205" i="3"/>
  <c r="T206" i="3"/>
  <c r="U206" i="3"/>
  <c r="T207" i="3"/>
  <c r="U207" i="3"/>
  <c r="T208" i="3"/>
  <c r="U208" i="3"/>
  <c r="T209" i="3"/>
  <c r="U209" i="3"/>
  <c r="T210" i="3"/>
  <c r="U210" i="3"/>
  <c r="T211" i="3"/>
  <c r="U211" i="3"/>
  <c r="T212" i="3"/>
  <c r="U212" i="3"/>
  <c r="T213" i="3"/>
  <c r="U213" i="3"/>
  <c r="T214" i="3"/>
  <c r="U214" i="3"/>
  <c r="T215" i="3"/>
  <c r="U215" i="3"/>
  <c r="T216" i="3"/>
  <c r="U216" i="3"/>
  <c r="T217" i="3"/>
  <c r="U217" i="3"/>
  <c r="T218" i="3"/>
  <c r="U218" i="3"/>
  <c r="T219" i="3"/>
  <c r="U219" i="3"/>
  <c r="T220" i="3"/>
  <c r="U220" i="3"/>
  <c r="T221" i="3"/>
  <c r="U221" i="3"/>
  <c r="T222" i="3"/>
  <c r="U222" i="3"/>
  <c r="T223" i="3"/>
  <c r="U223" i="3"/>
  <c r="T224" i="3"/>
  <c r="U224" i="3"/>
  <c r="T225" i="3"/>
  <c r="U225" i="3"/>
  <c r="T226" i="3"/>
  <c r="U226" i="3"/>
  <c r="T227" i="3"/>
  <c r="U227" i="3"/>
  <c r="T228" i="3"/>
  <c r="U228" i="3"/>
  <c r="T229" i="3"/>
  <c r="U229" i="3"/>
  <c r="T230" i="3"/>
  <c r="U230" i="3"/>
  <c r="T231" i="3"/>
  <c r="U231" i="3"/>
  <c r="T232" i="3"/>
  <c r="U232" i="3"/>
  <c r="T233" i="3"/>
  <c r="U233" i="3"/>
  <c r="T234" i="3"/>
  <c r="U234" i="3"/>
  <c r="T235" i="3"/>
  <c r="U235" i="3"/>
  <c r="T236" i="3"/>
  <c r="U236" i="3"/>
  <c r="T237" i="3"/>
  <c r="U237" i="3"/>
  <c r="T238" i="3"/>
  <c r="U238" i="3"/>
  <c r="T239" i="3"/>
  <c r="U239" i="3"/>
  <c r="T240" i="3"/>
  <c r="U240" i="3"/>
  <c r="T241" i="3"/>
  <c r="U241" i="3"/>
  <c r="T242" i="3"/>
  <c r="U242" i="3"/>
  <c r="T243" i="3"/>
  <c r="U243" i="3"/>
  <c r="T244" i="3"/>
  <c r="U244" i="3"/>
  <c r="T245" i="3"/>
  <c r="U245" i="3"/>
  <c r="T246" i="3"/>
  <c r="U246" i="3"/>
  <c r="T247" i="3"/>
  <c r="U247" i="3"/>
  <c r="T248" i="3"/>
  <c r="U248" i="3"/>
  <c r="T249" i="3"/>
  <c r="U249" i="3"/>
  <c r="T250" i="3"/>
  <c r="U250" i="3"/>
  <c r="T251" i="3"/>
  <c r="U251" i="3"/>
  <c r="T252" i="3"/>
  <c r="U252" i="3"/>
  <c r="T253" i="3"/>
  <c r="U253" i="3"/>
  <c r="T254" i="3"/>
  <c r="U254" i="3"/>
  <c r="T255" i="3"/>
  <c r="U255" i="3"/>
  <c r="T256" i="3"/>
  <c r="U256" i="3"/>
  <c r="T257" i="3"/>
  <c r="U257" i="3"/>
  <c r="T258" i="3"/>
  <c r="U258" i="3"/>
  <c r="T259" i="3"/>
  <c r="U259" i="3"/>
  <c r="T260" i="3"/>
  <c r="U260" i="3"/>
  <c r="T261" i="3"/>
  <c r="U261" i="3"/>
  <c r="T262" i="3"/>
  <c r="U262" i="3"/>
  <c r="T263" i="3"/>
  <c r="U263" i="3"/>
  <c r="T264" i="3"/>
  <c r="U264" i="3"/>
  <c r="T265" i="3"/>
  <c r="U265" i="3"/>
  <c r="T266" i="3"/>
  <c r="U266" i="3"/>
  <c r="T267" i="3"/>
  <c r="U267" i="3"/>
  <c r="T268" i="3"/>
  <c r="U268" i="3"/>
  <c r="T269" i="3"/>
  <c r="U269" i="3"/>
  <c r="T270" i="3"/>
  <c r="U270" i="3"/>
  <c r="T271" i="3"/>
  <c r="U271" i="3"/>
  <c r="T272" i="3"/>
  <c r="U272" i="3"/>
  <c r="T273" i="3"/>
  <c r="U273" i="3"/>
  <c r="T274" i="3"/>
  <c r="U274" i="3"/>
  <c r="T275" i="3"/>
  <c r="U275" i="3"/>
  <c r="T276" i="3"/>
  <c r="U276" i="3"/>
  <c r="T277" i="3"/>
  <c r="U277" i="3"/>
  <c r="T278" i="3"/>
  <c r="U278" i="3"/>
  <c r="T279" i="3"/>
  <c r="U279" i="3"/>
  <c r="T280" i="3"/>
  <c r="U280" i="3"/>
  <c r="T281" i="3"/>
  <c r="U281" i="3"/>
  <c r="T282" i="3"/>
  <c r="U282" i="3"/>
  <c r="T283" i="3"/>
  <c r="U283" i="3"/>
  <c r="T284" i="3"/>
  <c r="U284" i="3"/>
  <c r="T285" i="3"/>
  <c r="U285" i="3"/>
  <c r="T286" i="3"/>
  <c r="U286" i="3"/>
  <c r="T287" i="3"/>
  <c r="U287" i="3"/>
  <c r="T288" i="3"/>
  <c r="U288" i="3"/>
  <c r="T289" i="3"/>
  <c r="U289" i="3"/>
  <c r="T290" i="3"/>
  <c r="U290" i="3"/>
  <c r="T291" i="3"/>
  <c r="U291" i="3"/>
  <c r="T292" i="3"/>
  <c r="U292" i="3"/>
  <c r="T293" i="3"/>
  <c r="U293" i="3"/>
  <c r="T294" i="3"/>
  <c r="U294" i="3"/>
  <c r="T295" i="3"/>
  <c r="U295" i="3"/>
  <c r="T296" i="3"/>
  <c r="U296" i="3"/>
  <c r="T297" i="3"/>
  <c r="U297" i="3"/>
  <c r="T298" i="3"/>
  <c r="U298" i="3"/>
  <c r="T299" i="3"/>
  <c r="U299" i="3"/>
  <c r="T300" i="3"/>
  <c r="U300" i="3"/>
  <c r="T301" i="3"/>
  <c r="U301" i="3"/>
  <c r="T302" i="3"/>
  <c r="U302" i="3"/>
  <c r="T303" i="3"/>
  <c r="U303" i="3"/>
  <c r="T304" i="3"/>
  <c r="U304" i="3"/>
  <c r="T305" i="3"/>
  <c r="U305" i="3"/>
  <c r="T306" i="3"/>
  <c r="U306" i="3"/>
  <c r="T307" i="3"/>
  <c r="U307" i="3"/>
  <c r="T308" i="3"/>
  <c r="U308" i="3"/>
  <c r="T309" i="3"/>
  <c r="U309" i="3"/>
  <c r="T310" i="3"/>
  <c r="U310" i="3"/>
  <c r="T311" i="3"/>
  <c r="U311" i="3"/>
  <c r="T312" i="3"/>
  <c r="U312" i="3"/>
  <c r="T313" i="3"/>
  <c r="U313" i="3"/>
  <c r="T314" i="3"/>
  <c r="U314" i="3"/>
  <c r="T315" i="3"/>
  <c r="U315" i="3"/>
  <c r="T316" i="3"/>
  <c r="U316" i="3"/>
  <c r="T317" i="3"/>
  <c r="U317" i="3"/>
  <c r="T318" i="3"/>
  <c r="U318" i="3"/>
  <c r="T319" i="3"/>
  <c r="U319" i="3"/>
  <c r="T320" i="3"/>
  <c r="U320" i="3"/>
  <c r="T321" i="3"/>
  <c r="U321" i="3"/>
  <c r="T322" i="3"/>
  <c r="U322" i="3"/>
  <c r="T323" i="3"/>
  <c r="U323" i="3"/>
  <c r="T324" i="3"/>
  <c r="U324" i="3"/>
  <c r="T325" i="3"/>
  <c r="U325" i="3"/>
  <c r="T326" i="3"/>
  <c r="U326" i="3"/>
  <c r="T327" i="3"/>
  <c r="U327" i="3"/>
  <c r="T328" i="3"/>
  <c r="U328" i="3"/>
  <c r="T329" i="3"/>
  <c r="U329" i="3"/>
  <c r="T330" i="3"/>
  <c r="U330" i="3"/>
  <c r="T331" i="3"/>
  <c r="U331" i="3"/>
  <c r="T332" i="3"/>
  <c r="U332" i="3"/>
  <c r="T333" i="3"/>
  <c r="U333" i="3"/>
  <c r="T334" i="3"/>
  <c r="U334" i="3"/>
  <c r="T335" i="3"/>
  <c r="U335" i="3"/>
  <c r="T336" i="3"/>
  <c r="U336" i="3"/>
  <c r="T337" i="3"/>
  <c r="U337" i="3"/>
  <c r="T338" i="3"/>
  <c r="U338" i="3"/>
  <c r="T339" i="3"/>
  <c r="U339" i="3"/>
  <c r="T340" i="3"/>
  <c r="U340" i="3"/>
  <c r="T341" i="3"/>
  <c r="U341" i="3"/>
  <c r="T342" i="3"/>
  <c r="U342" i="3"/>
  <c r="T343" i="3"/>
  <c r="U343" i="3"/>
  <c r="T344" i="3"/>
  <c r="U344" i="3"/>
  <c r="T345" i="3"/>
  <c r="U345" i="3"/>
  <c r="T346" i="3"/>
  <c r="U346" i="3"/>
  <c r="T347" i="3"/>
  <c r="U347" i="3"/>
  <c r="T348" i="3"/>
  <c r="U348" i="3"/>
  <c r="T349" i="3"/>
  <c r="U349" i="3"/>
  <c r="T350" i="3"/>
  <c r="U350" i="3"/>
  <c r="T351" i="3"/>
  <c r="U351" i="3"/>
  <c r="T352" i="3"/>
  <c r="U352" i="3"/>
  <c r="T353" i="3"/>
  <c r="U353" i="3"/>
  <c r="T354" i="3"/>
  <c r="U354" i="3"/>
  <c r="T355" i="3"/>
  <c r="U355" i="3"/>
  <c r="T356" i="3"/>
  <c r="U356" i="3"/>
  <c r="T357" i="3"/>
  <c r="U357" i="3"/>
  <c r="T358" i="3"/>
  <c r="U358" i="3"/>
  <c r="T359" i="3"/>
  <c r="U359" i="3"/>
  <c r="T360" i="3"/>
  <c r="U360" i="3"/>
  <c r="T361" i="3"/>
  <c r="U361" i="3"/>
  <c r="T362" i="3"/>
  <c r="U362" i="3"/>
  <c r="T363" i="3"/>
  <c r="U363" i="3"/>
  <c r="T364" i="3"/>
  <c r="U364" i="3"/>
  <c r="T365" i="3"/>
  <c r="U365" i="3"/>
  <c r="T366" i="3"/>
  <c r="U366" i="3"/>
  <c r="T367" i="3"/>
  <c r="U367" i="3"/>
  <c r="T368" i="3"/>
  <c r="U368" i="3"/>
  <c r="T369" i="3"/>
  <c r="U369" i="3"/>
  <c r="T370" i="3"/>
  <c r="U370" i="3"/>
  <c r="T371" i="3"/>
  <c r="U371" i="3"/>
  <c r="T372" i="3"/>
  <c r="U372" i="3"/>
  <c r="T373" i="3"/>
  <c r="U373" i="3"/>
  <c r="T374" i="3"/>
  <c r="U374" i="3"/>
  <c r="T375" i="3"/>
  <c r="U375" i="3"/>
  <c r="T376" i="3"/>
  <c r="U376" i="3"/>
  <c r="T377" i="3"/>
  <c r="U377" i="3"/>
  <c r="T378" i="3"/>
  <c r="U378" i="3"/>
  <c r="T379" i="3"/>
  <c r="U379" i="3"/>
  <c r="T380" i="3"/>
  <c r="U380" i="3"/>
  <c r="T381" i="3"/>
  <c r="U381" i="3"/>
  <c r="T382" i="3"/>
  <c r="U382" i="3"/>
  <c r="T383" i="3"/>
  <c r="U383" i="3"/>
  <c r="T384" i="3"/>
  <c r="U384" i="3"/>
  <c r="T385" i="3"/>
  <c r="U385" i="3"/>
  <c r="T386" i="3"/>
  <c r="U386" i="3"/>
  <c r="T387" i="3"/>
  <c r="U387" i="3"/>
  <c r="T388" i="3"/>
  <c r="U388" i="3"/>
  <c r="T389" i="3"/>
  <c r="U389" i="3"/>
  <c r="T390" i="3"/>
  <c r="U390" i="3"/>
  <c r="T391" i="3"/>
  <c r="U391" i="3"/>
  <c r="T392" i="3"/>
  <c r="U392" i="3"/>
  <c r="T393" i="3"/>
  <c r="U393" i="3"/>
  <c r="T394" i="3"/>
  <c r="U394" i="3"/>
  <c r="T395" i="3"/>
  <c r="U395" i="3"/>
  <c r="T396" i="3"/>
  <c r="U396" i="3"/>
  <c r="T397" i="3"/>
  <c r="U397" i="3"/>
  <c r="T398" i="3"/>
  <c r="U398" i="3"/>
  <c r="T399" i="3"/>
  <c r="U399" i="3"/>
  <c r="T400" i="3"/>
  <c r="U400" i="3"/>
  <c r="T401" i="3"/>
  <c r="U401" i="3"/>
  <c r="T402" i="3"/>
  <c r="U402" i="3"/>
  <c r="T403" i="3"/>
  <c r="U403" i="3"/>
  <c r="T404" i="3"/>
  <c r="U404" i="3"/>
  <c r="T405" i="3"/>
  <c r="U405" i="3"/>
  <c r="T406" i="3"/>
  <c r="U406" i="3"/>
  <c r="T407" i="3"/>
  <c r="U407" i="3"/>
  <c r="T408" i="3"/>
  <c r="U408" i="3"/>
  <c r="T409" i="3"/>
  <c r="U409" i="3"/>
  <c r="T410" i="3"/>
  <c r="U410" i="3"/>
  <c r="T411" i="3"/>
  <c r="U411" i="3"/>
  <c r="T412" i="3"/>
  <c r="U412" i="3"/>
  <c r="T413" i="3"/>
  <c r="U413" i="3"/>
  <c r="T414" i="3"/>
  <c r="U414" i="3"/>
  <c r="T415" i="3"/>
  <c r="U415" i="3"/>
  <c r="T416" i="3"/>
  <c r="U416" i="3"/>
  <c r="T417" i="3"/>
  <c r="U417" i="3"/>
  <c r="T418" i="3"/>
  <c r="U418" i="3"/>
  <c r="T419" i="3"/>
  <c r="U419" i="3"/>
  <c r="T420" i="3"/>
  <c r="U420" i="3"/>
  <c r="T421" i="3"/>
  <c r="U421" i="3"/>
  <c r="T422" i="3"/>
  <c r="U422" i="3"/>
  <c r="T423" i="3"/>
  <c r="U423" i="3"/>
  <c r="T424" i="3"/>
  <c r="U424" i="3"/>
  <c r="T425" i="3"/>
  <c r="U425" i="3"/>
  <c r="T426" i="3"/>
  <c r="U426" i="3"/>
  <c r="T427" i="3"/>
  <c r="U427" i="3"/>
  <c r="T428" i="3"/>
  <c r="U428" i="3"/>
  <c r="T429" i="3"/>
  <c r="U429" i="3"/>
  <c r="T430" i="3"/>
  <c r="U430" i="3"/>
  <c r="T431" i="3"/>
  <c r="U431" i="3"/>
  <c r="T432" i="3"/>
  <c r="U432" i="3"/>
  <c r="T433" i="3"/>
  <c r="U433" i="3"/>
  <c r="T434" i="3"/>
  <c r="U434" i="3"/>
  <c r="T435" i="3"/>
  <c r="U435" i="3"/>
  <c r="T436" i="3"/>
  <c r="U436" i="3"/>
  <c r="T437" i="3"/>
  <c r="U437" i="3"/>
  <c r="T438" i="3"/>
  <c r="U438" i="3"/>
  <c r="T439" i="3"/>
  <c r="U439" i="3"/>
  <c r="T440" i="3"/>
  <c r="H25" i="1" s="1"/>
  <c r="U440" i="3"/>
  <c r="T441" i="3"/>
  <c r="U441" i="3"/>
  <c r="T442" i="3"/>
  <c r="U442" i="3"/>
  <c r="T443" i="3"/>
  <c r="U443" i="3"/>
  <c r="T444" i="3"/>
  <c r="U444" i="3"/>
  <c r="T445" i="3"/>
  <c r="U445" i="3"/>
  <c r="T446" i="3"/>
  <c r="U446" i="3"/>
  <c r="T447" i="3"/>
  <c r="U447" i="3"/>
  <c r="T448" i="3"/>
  <c r="U448" i="3"/>
  <c r="T449" i="3"/>
  <c r="U449" i="3"/>
  <c r="T450" i="3"/>
  <c r="U450" i="3"/>
  <c r="T451" i="3"/>
  <c r="U451" i="3"/>
  <c r="T452" i="3"/>
  <c r="U452" i="3"/>
  <c r="T453" i="3"/>
  <c r="U453" i="3"/>
  <c r="T454" i="3"/>
  <c r="U454" i="3"/>
  <c r="T455" i="3"/>
  <c r="U455" i="3"/>
  <c r="T456" i="3"/>
  <c r="U456" i="3"/>
  <c r="T457" i="3"/>
  <c r="U457" i="3"/>
  <c r="T458" i="3"/>
  <c r="U458" i="3"/>
  <c r="T459" i="3"/>
  <c r="U459" i="3"/>
  <c r="T460" i="3"/>
  <c r="U460" i="3"/>
  <c r="T461" i="3"/>
  <c r="U461" i="3"/>
  <c r="T462" i="3"/>
  <c r="U462" i="3"/>
  <c r="T463" i="3"/>
  <c r="U463" i="3"/>
  <c r="T464" i="3"/>
  <c r="U464" i="3"/>
  <c r="T465" i="3"/>
  <c r="U465" i="3"/>
  <c r="T466" i="3"/>
  <c r="U466" i="3"/>
  <c r="T467" i="3"/>
  <c r="U467" i="3"/>
  <c r="T468" i="3"/>
  <c r="U468" i="3"/>
  <c r="T469" i="3"/>
  <c r="U469" i="3"/>
  <c r="T470" i="3"/>
  <c r="U470" i="3"/>
  <c r="T471" i="3"/>
  <c r="U471" i="3"/>
  <c r="T472" i="3"/>
  <c r="U472" i="3"/>
  <c r="T473" i="3"/>
  <c r="U473" i="3"/>
  <c r="T474" i="3"/>
  <c r="U474" i="3"/>
  <c r="T475" i="3"/>
  <c r="U475" i="3"/>
  <c r="T476" i="3"/>
  <c r="U476" i="3"/>
  <c r="T477" i="3"/>
  <c r="U477" i="3"/>
  <c r="T478" i="3"/>
  <c r="U478" i="3"/>
  <c r="T479" i="3"/>
  <c r="U479" i="3"/>
  <c r="T480" i="3"/>
  <c r="U480" i="3"/>
  <c r="T481" i="3"/>
  <c r="U481" i="3"/>
  <c r="T482" i="3"/>
  <c r="U482" i="3"/>
  <c r="T483" i="3"/>
  <c r="U483" i="3"/>
  <c r="T484" i="3"/>
  <c r="U484" i="3"/>
  <c r="T485" i="3"/>
  <c r="U485" i="3"/>
  <c r="T486" i="3"/>
  <c r="U486" i="3"/>
  <c r="T487" i="3"/>
  <c r="U487" i="3"/>
  <c r="T488" i="3"/>
  <c r="U488" i="3"/>
  <c r="T489" i="3"/>
  <c r="U489" i="3"/>
  <c r="T490" i="3"/>
  <c r="U490" i="3"/>
  <c r="T491" i="3"/>
  <c r="U491" i="3"/>
  <c r="T492" i="3"/>
  <c r="U492" i="3"/>
  <c r="T493" i="3"/>
  <c r="U493" i="3"/>
  <c r="T494" i="3"/>
  <c r="U494" i="3"/>
  <c r="T495" i="3"/>
  <c r="U495" i="3"/>
  <c r="T496" i="3"/>
  <c r="U496" i="3"/>
  <c r="T497" i="3"/>
  <c r="U497" i="3"/>
  <c r="T498" i="3"/>
  <c r="U498" i="3"/>
  <c r="T499" i="3"/>
  <c r="U499" i="3"/>
  <c r="T500" i="3"/>
  <c r="U500" i="3"/>
  <c r="T501" i="3"/>
  <c r="U501" i="3"/>
  <c r="T502" i="3"/>
  <c r="U502" i="3"/>
  <c r="T503" i="3"/>
  <c r="U503" i="3"/>
  <c r="T504" i="3"/>
  <c r="U504" i="3"/>
  <c r="T505" i="3"/>
  <c r="U505" i="3"/>
  <c r="T506" i="3"/>
  <c r="U506" i="3"/>
  <c r="T507" i="3"/>
  <c r="U507" i="3"/>
  <c r="T508" i="3"/>
  <c r="U508" i="3"/>
  <c r="T509" i="3"/>
  <c r="U509" i="3"/>
  <c r="T510" i="3"/>
  <c r="U510" i="3"/>
  <c r="T511" i="3"/>
  <c r="U511" i="3"/>
  <c r="T512" i="3"/>
  <c r="U512" i="3"/>
  <c r="T513" i="3"/>
  <c r="U513" i="3"/>
  <c r="T514" i="3"/>
  <c r="U514" i="3"/>
  <c r="T515" i="3"/>
  <c r="U515" i="3"/>
  <c r="T516" i="3"/>
  <c r="U516" i="3"/>
  <c r="T517" i="3"/>
  <c r="U517" i="3"/>
  <c r="T518" i="3"/>
  <c r="U518" i="3"/>
  <c r="T519" i="3"/>
  <c r="U519" i="3"/>
  <c r="T520" i="3"/>
  <c r="U520" i="3"/>
  <c r="T521" i="3"/>
  <c r="U521" i="3"/>
  <c r="T522" i="3"/>
  <c r="U522" i="3"/>
  <c r="T523" i="3"/>
  <c r="U523" i="3"/>
  <c r="T524" i="3"/>
  <c r="U524" i="3"/>
  <c r="T525" i="3"/>
  <c r="U525" i="3"/>
  <c r="T526" i="3"/>
  <c r="U526" i="3"/>
  <c r="T527" i="3"/>
  <c r="U527" i="3"/>
  <c r="T528" i="3"/>
  <c r="U528" i="3"/>
  <c r="T529" i="3"/>
  <c r="U529" i="3"/>
  <c r="T530" i="3"/>
  <c r="U530" i="3"/>
  <c r="T531" i="3"/>
  <c r="U531" i="3"/>
  <c r="T532" i="3"/>
  <c r="U532" i="3"/>
  <c r="T533" i="3"/>
  <c r="U533" i="3"/>
  <c r="T534" i="3"/>
  <c r="U534" i="3"/>
  <c r="T535" i="3"/>
  <c r="U535" i="3"/>
  <c r="T536" i="3"/>
  <c r="U536" i="3"/>
  <c r="T537" i="3"/>
  <c r="U537" i="3"/>
  <c r="T538" i="3"/>
  <c r="U538" i="3"/>
  <c r="T539" i="3"/>
  <c r="U539" i="3"/>
  <c r="T540" i="3"/>
  <c r="U540" i="3"/>
  <c r="T541" i="3"/>
  <c r="U541" i="3"/>
  <c r="T542" i="3"/>
  <c r="U542" i="3"/>
  <c r="T543" i="3"/>
  <c r="U543" i="3"/>
  <c r="T544" i="3"/>
  <c r="U544" i="3"/>
  <c r="T545" i="3"/>
  <c r="U545" i="3"/>
  <c r="T546" i="3"/>
  <c r="U546" i="3"/>
  <c r="T547" i="3"/>
  <c r="U547" i="3"/>
  <c r="T548" i="3"/>
  <c r="U548" i="3"/>
  <c r="T549" i="3"/>
  <c r="U549" i="3"/>
  <c r="T550" i="3"/>
  <c r="U550" i="3"/>
  <c r="T551" i="3"/>
  <c r="U551" i="3"/>
  <c r="T552" i="3"/>
  <c r="U552" i="3"/>
  <c r="T553" i="3"/>
  <c r="U553" i="3"/>
  <c r="T554" i="3"/>
  <c r="U554" i="3"/>
  <c r="T555" i="3"/>
  <c r="U555" i="3"/>
  <c r="T556" i="3"/>
  <c r="U556" i="3"/>
  <c r="T557" i="3"/>
  <c r="U557" i="3"/>
  <c r="T558" i="3"/>
  <c r="U558" i="3"/>
  <c r="T559" i="3"/>
  <c r="U559" i="3"/>
  <c r="T560" i="3"/>
  <c r="U560" i="3"/>
  <c r="T561" i="3"/>
  <c r="U561" i="3"/>
  <c r="T562" i="3"/>
  <c r="U562" i="3"/>
  <c r="T563" i="3"/>
  <c r="U563" i="3"/>
  <c r="T564" i="3"/>
  <c r="U564" i="3"/>
  <c r="T565" i="3"/>
  <c r="U565" i="3"/>
  <c r="T566" i="3"/>
  <c r="U566" i="3"/>
  <c r="T567" i="3"/>
  <c r="U567" i="3"/>
  <c r="T568" i="3"/>
  <c r="U568" i="3"/>
  <c r="T569" i="3"/>
  <c r="U569" i="3"/>
  <c r="T570" i="3"/>
  <c r="U570" i="3"/>
  <c r="T571" i="3"/>
  <c r="U571" i="3"/>
  <c r="T572" i="3"/>
  <c r="U572" i="3"/>
  <c r="T573" i="3"/>
  <c r="U573" i="3"/>
  <c r="T574" i="3"/>
  <c r="U574" i="3"/>
  <c r="T575" i="3"/>
  <c r="U575" i="3"/>
  <c r="T576" i="3"/>
  <c r="U576" i="3"/>
  <c r="T577" i="3"/>
  <c r="U577" i="3"/>
  <c r="T578" i="3"/>
  <c r="U578" i="3"/>
  <c r="T579" i="3"/>
  <c r="U579" i="3"/>
  <c r="T580" i="3"/>
  <c r="U580" i="3"/>
  <c r="T581" i="3"/>
  <c r="U581" i="3"/>
  <c r="T582" i="3"/>
  <c r="U582" i="3"/>
  <c r="T583" i="3"/>
  <c r="U583" i="3"/>
  <c r="T584" i="3"/>
  <c r="U584" i="3"/>
  <c r="T585" i="3"/>
  <c r="U585" i="3"/>
  <c r="T586" i="3"/>
  <c r="U586" i="3"/>
  <c r="T587" i="3"/>
  <c r="U587" i="3"/>
  <c r="T588" i="3"/>
  <c r="U588" i="3"/>
  <c r="T589" i="3"/>
  <c r="U589" i="3"/>
  <c r="T590" i="3"/>
  <c r="U590" i="3"/>
  <c r="T591" i="3"/>
  <c r="U591" i="3"/>
  <c r="T592" i="3"/>
  <c r="U592" i="3"/>
  <c r="T593" i="3"/>
  <c r="U593" i="3"/>
  <c r="T594" i="3"/>
  <c r="U594" i="3"/>
  <c r="T595" i="3"/>
  <c r="U595" i="3"/>
  <c r="T596" i="3"/>
  <c r="U596" i="3"/>
  <c r="T597" i="3"/>
  <c r="U597" i="3"/>
  <c r="T598" i="3"/>
  <c r="U598" i="3"/>
  <c r="T599" i="3"/>
  <c r="U599" i="3"/>
  <c r="T600" i="3"/>
  <c r="U600" i="3"/>
  <c r="T601" i="3"/>
  <c r="U601" i="3"/>
  <c r="T602" i="3"/>
  <c r="U602" i="3"/>
  <c r="T603" i="3"/>
  <c r="U603" i="3"/>
  <c r="T604" i="3"/>
  <c r="U604" i="3"/>
  <c r="T605" i="3"/>
  <c r="U605" i="3"/>
  <c r="T606" i="3"/>
  <c r="U606" i="3"/>
  <c r="T607" i="3"/>
  <c r="U607" i="3"/>
  <c r="T608" i="3"/>
  <c r="U608" i="3"/>
  <c r="T609" i="3"/>
  <c r="U609" i="3"/>
  <c r="T610" i="3"/>
  <c r="U610" i="3"/>
  <c r="T611" i="3"/>
  <c r="U611" i="3"/>
  <c r="T612" i="3"/>
  <c r="U612" i="3"/>
  <c r="T613" i="3"/>
  <c r="U613" i="3"/>
  <c r="T614" i="3"/>
  <c r="U614" i="3"/>
  <c r="T615" i="3"/>
  <c r="U615" i="3"/>
  <c r="T616" i="3"/>
  <c r="U616" i="3"/>
  <c r="T617" i="3"/>
  <c r="U617" i="3"/>
  <c r="T618" i="3"/>
  <c r="U618" i="3"/>
  <c r="T619" i="3"/>
  <c r="U619" i="3"/>
  <c r="T620" i="3"/>
  <c r="U620" i="3"/>
  <c r="T621" i="3"/>
  <c r="U621" i="3"/>
  <c r="T622" i="3"/>
  <c r="U622" i="3"/>
  <c r="T623" i="3"/>
  <c r="U623" i="3"/>
  <c r="T624" i="3"/>
  <c r="U624" i="3"/>
  <c r="T625" i="3"/>
  <c r="U625" i="3"/>
  <c r="T626" i="3"/>
  <c r="U626" i="3"/>
  <c r="T627" i="3"/>
  <c r="U627" i="3"/>
  <c r="T628" i="3"/>
  <c r="U628" i="3"/>
  <c r="T629" i="3"/>
  <c r="U629" i="3"/>
  <c r="T630" i="3"/>
  <c r="U630" i="3"/>
  <c r="T631" i="3"/>
  <c r="U631" i="3"/>
  <c r="T632" i="3"/>
  <c r="U632" i="3"/>
  <c r="T633" i="3"/>
  <c r="U633" i="3"/>
  <c r="T634" i="3"/>
  <c r="U634" i="3"/>
  <c r="T635" i="3"/>
  <c r="U635" i="3"/>
  <c r="T636" i="3"/>
  <c r="U636" i="3"/>
  <c r="T637" i="3"/>
  <c r="U637" i="3"/>
  <c r="T638" i="3"/>
  <c r="U638" i="3"/>
  <c r="T639" i="3"/>
  <c r="U639" i="3"/>
  <c r="T640" i="3"/>
  <c r="U640" i="3"/>
  <c r="T641" i="3"/>
  <c r="U641" i="3"/>
  <c r="T642" i="3"/>
  <c r="U642" i="3"/>
  <c r="T643" i="3"/>
  <c r="U643" i="3"/>
  <c r="T644" i="3"/>
  <c r="U644" i="3"/>
  <c r="T645" i="3"/>
  <c r="U645" i="3"/>
  <c r="T646" i="3"/>
  <c r="U646" i="3"/>
  <c r="T647" i="3"/>
  <c r="U647" i="3"/>
  <c r="T648" i="3"/>
  <c r="U648" i="3"/>
  <c r="T649" i="3"/>
  <c r="U649" i="3"/>
  <c r="T650" i="3"/>
  <c r="U650" i="3"/>
  <c r="T651" i="3"/>
  <c r="U651" i="3"/>
  <c r="T652" i="3"/>
  <c r="U652" i="3"/>
  <c r="T653" i="3"/>
  <c r="U653" i="3"/>
  <c r="T654" i="3"/>
  <c r="U654" i="3"/>
  <c r="T655" i="3"/>
  <c r="U655" i="3"/>
  <c r="T656" i="3"/>
  <c r="U656" i="3"/>
  <c r="T657" i="3"/>
  <c r="U657" i="3"/>
  <c r="T658" i="3"/>
  <c r="U658" i="3"/>
  <c r="T659" i="3"/>
  <c r="U659" i="3"/>
  <c r="T660" i="3"/>
  <c r="U660" i="3"/>
  <c r="T661" i="3"/>
  <c r="U661" i="3"/>
  <c r="T662" i="3"/>
  <c r="U662" i="3"/>
  <c r="T663" i="3"/>
  <c r="U663" i="3"/>
  <c r="T664" i="3"/>
  <c r="U664" i="3"/>
  <c r="T665" i="3"/>
  <c r="U665" i="3"/>
  <c r="T666" i="3"/>
  <c r="U666" i="3"/>
  <c r="T667" i="3"/>
  <c r="U667" i="3"/>
  <c r="T668" i="3"/>
  <c r="U668" i="3"/>
  <c r="T669" i="3"/>
  <c r="U669" i="3"/>
  <c r="T670" i="3"/>
  <c r="U670" i="3"/>
  <c r="T671" i="3"/>
  <c r="U671" i="3"/>
  <c r="T672" i="3"/>
  <c r="U672" i="3"/>
  <c r="T673" i="3"/>
  <c r="U673" i="3"/>
  <c r="T674" i="3"/>
  <c r="U674" i="3"/>
  <c r="T675" i="3"/>
  <c r="U675" i="3"/>
  <c r="T676" i="3"/>
  <c r="U676" i="3"/>
  <c r="T677" i="3"/>
  <c r="U677" i="3"/>
  <c r="T678" i="3"/>
  <c r="U678" i="3"/>
  <c r="T679" i="3"/>
  <c r="U679" i="3"/>
  <c r="T680" i="3"/>
  <c r="U680" i="3"/>
  <c r="T681" i="3"/>
  <c r="U681" i="3"/>
  <c r="T682" i="3"/>
  <c r="U682" i="3"/>
  <c r="T683" i="3"/>
  <c r="U683" i="3"/>
  <c r="T684" i="3"/>
  <c r="U684" i="3"/>
  <c r="T685" i="3"/>
  <c r="U685" i="3"/>
  <c r="T686" i="3"/>
  <c r="U686" i="3"/>
  <c r="T687" i="3"/>
  <c r="U687" i="3"/>
  <c r="T688" i="3"/>
  <c r="U688" i="3"/>
  <c r="T689" i="3"/>
  <c r="U689" i="3"/>
  <c r="T690" i="3"/>
  <c r="U690" i="3"/>
  <c r="T691" i="3"/>
  <c r="U691" i="3"/>
  <c r="T692" i="3"/>
  <c r="U692" i="3"/>
  <c r="T693" i="3"/>
  <c r="U693" i="3"/>
  <c r="T694" i="3"/>
  <c r="U694" i="3"/>
  <c r="T695" i="3"/>
  <c r="U695" i="3"/>
  <c r="T696" i="3"/>
  <c r="U696" i="3"/>
  <c r="T697" i="3"/>
  <c r="U697" i="3"/>
  <c r="T698" i="3"/>
  <c r="U698" i="3"/>
  <c r="T699" i="3"/>
  <c r="U699" i="3"/>
  <c r="T700" i="3"/>
  <c r="U700" i="3"/>
  <c r="T701" i="3"/>
  <c r="U701" i="3"/>
  <c r="T702" i="3"/>
  <c r="U702" i="3"/>
  <c r="T703" i="3"/>
  <c r="U703" i="3"/>
  <c r="T704" i="3"/>
  <c r="U704" i="3"/>
  <c r="T705" i="3"/>
  <c r="U705" i="3"/>
  <c r="T706" i="3"/>
  <c r="U706" i="3"/>
  <c r="T707" i="3"/>
  <c r="U707" i="3"/>
  <c r="T708" i="3"/>
  <c r="U708" i="3"/>
  <c r="T709" i="3"/>
  <c r="U709" i="3"/>
  <c r="T710" i="3"/>
  <c r="U710" i="3"/>
  <c r="T711" i="3"/>
  <c r="U711" i="3"/>
  <c r="T712" i="3"/>
  <c r="U712" i="3"/>
  <c r="T713" i="3"/>
  <c r="U713" i="3"/>
  <c r="T714" i="3"/>
  <c r="U714" i="3"/>
  <c r="T715" i="3"/>
  <c r="U715" i="3"/>
  <c r="T716" i="3"/>
  <c r="U716" i="3"/>
  <c r="T717" i="3"/>
  <c r="U717" i="3"/>
  <c r="T718" i="3"/>
  <c r="U718" i="3"/>
  <c r="T719" i="3"/>
  <c r="U719" i="3"/>
  <c r="T720" i="3"/>
  <c r="U720" i="3"/>
  <c r="T721" i="3"/>
  <c r="U721" i="3"/>
  <c r="T722" i="3"/>
  <c r="U722" i="3"/>
  <c r="T723" i="3"/>
  <c r="U723" i="3"/>
  <c r="T724" i="3"/>
  <c r="U724" i="3"/>
  <c r="T725" i="3"/>
  <c r="U725" i="3"/>
  <c r="T726" i="3"/>
  <c r="U726" i="3"/>
  <c r="T727" i="3"/>
  <c r="U727" i="3"/>
  <c r="T728" i="3"/>
  <c r="U728" i="3"/>
  <c r="T729" i="3"/>
  <c r="U729" i="3"/>
  <c r="T730" i="3"/>
  <c r="U730" i="3"/>
  <c r="T731" i="3"/>
  <c r="U731" i="3"/>
  <c r="T732" i="3"/>
  <c r="U732" i="3"/>
  <c r="T733" i="3"/>
  <c r="U733" i="3"/>
  <c r="T734" i="3"/>
  <c r="U734" i="3"/>
  <c r="T735" i="3"/>
  <c r="U735" i="3"/>
  <c r="T736" i="3"/>
  <c r="U736" i="3"/>
  <c r="T737" i="3"/>
  <c r="U737" i="3"/>
  <c r="T738" i="3"/>
  <c r="U738" i="3"/>
  <c r="T739" i="3"/>
  <c r="U739" i="3"/>
  <c r="T740" i="3"/>
  <c r="U740" i="3"/>
  <c r="T741" i="3"/>
  <c r="U741" i="3"/>
  <c r="T742" i="3"/>
  <c r="U742" i="3"/>
  <c r="T743" i="3"/>
  <c r="U743" i="3"/>
  <c r="T744" i="3"/>
  <c r="U744" i="3"/>
  <c r="T745" i="3"/>
  <c r="U745" i="3"/>
  <c r="T746" i="3"/>
  <c r="U746" i="3"/>
  <c r="T747" i="3"/>
  <c r="U747" i="3"/>
  <c r="T748" i="3"/>
  <c r="U748" i="3"/>
  <c r="T749" i="3"/>
  <c r="U749" i="3"/>
  <c r="T750" i="3"/>
  <c r="U750" i="3"/>
  <c r="T751" i="3"/>
  <c r="U751" i="3"/>
  <c r="T752" i="3"/>
  <c r="U752" i="3"/>
  <c r="T753" i="3"/>
  <c r="U753" i="3"/>
  <c r="T754" i="3"/>
  <c r="U754" i="3"/>
  <c r="T755" i="3"/>
  <c r="U755" i="3"/>
  <c r="T756" i="3"/>
  <c r="U756" i="3"/>
  <c r="T757" i="3"/>
  <c r="U757" i="3"/>
  <c r="T758" i="3"/>
  <c r="U758" i="3"/>
  <c r="T759" i="3"/>
  <c r="U759" i="3"/>
  <c r="T760" i="3"/>
  <c r="U760" i="3"/>
  <c r="T761" i="3"/>
  <c r="U761" i="3"/>
  <c r="T762" i="3"/>
  <c r="U762" i="3"/>
  <c r="T763" i="3"/>
  <c r="U763" i="3"/>
  <c r="T764" i="3"/>
  <c r="U764" i="3"/>
  <c r="T765" i="3"/>
  <c r="U765" i="3"/>
  <c r="T766" i="3"/>
  <c r="U766" i="3"/>
  <c r="T767" i="3"/>
  <c r="U767" i="3"/>
  <c r="T768" i="3"/>
  <c r="U768" i="3"/>
  <c r="T769" i="3"/>
  <c r="U769" i="3"/>
  <c r="T770" i="3"/>
  <c r="U770" i="3"/>
  <c r="T771" i="3"/>
  <c r="U771" i="3"/>
  <c r="T772" i="3"/>
  <c r="U772" i="3"/>
  <c r="T773" i="3"/>
  <c r="U773" i="3"/>
  <c r="T774" i="3"/>
  <c r="U774" i="3"/>
  <c r="T775" i="3"/>
  <c r="U775" i="3"/>
  <c r="T776" i="3"/>
  <c r="U776" i="3"/>
  <c r="T777" i="3"/>
  <c r="U777" i="3"/>
  <c r="T778" i="3"/>
  <c r="U778" i="3"/>
  <c r="T779" i="3"/>
  <c r="U779" i="3"/>
  <c r="T780" i="3"/>
  <c r="U780" i="3"/>
  <c r="T781" i="3"/>
  <c r="U781" i="3"/>
  <c r="T782" i="3"/>
  <c r="U782" i="3"/>
  <c r="T783" i="3"/>
  <c r="U783" i="3"/>
  <c r="T784" i="3"/>
  <c r="U784" i="3"/>
  <c r="T785" i="3"/>
  <c r="U785" i="3"/>
  <c r="T786" i="3"/>
  <c r="U786" i="3"/>
  <c r="T787" i="3"/>
  <c r="U787" i="3"/>
  <c r="T788" i="3"/>
  <c r="U788" i="3"/>
  <c r="T789" i="3"/>
  <c r="U789" i="3"/>
  <c r="T790" i="3"/>
  <c r="U790" i="3"/>
  <c r="T791" i="3"/>
  <c r="U791" i="3"/>
  <c r="T792" i="3"/>
  <c r="U792" i="3"/>
  <c r="T793" i="3"/>
  <c r="U793" i="3"/>
  <c r="T794" i="3"/>
  <c r="U794" i="3"/>
  <c r="T795" i="3"/>
  <c r="U795" i="3"/>
  <c r="T796" i="3"/>
  <c r="U796" i="3"/>
  <c r="T797" i="3"/>
  <c r="U797" i="3"/>
  <c r="T798" i="3"/>
  <c r="U798" i="3"/>
  <c r="T799" i="3"/>
  <c r="U799" i="3"/>
  <c r="T800" i="3"/>
  <c r="U800" i="3"/>
  <c r="T801" i="3"/>
  <c r="U801" i="3"/>
  <c r="T802" i="3"/>
  <c r="U802" i="3"/>
  <c r="T803" i="3"/>
  <c r="U803" i="3"/>
  <c r="T804" i="3"/>
  <c r="U804" i="3"/>
  <c r="T805" i="3"/>
  <c r="U805" i="3"/>
  <c r="T806" i="3"/>
  <c r="U806" i="3"/>
  <c r="T807" i="3"/>
  <c r="U807" i="3"/>
  <c r="T808" i="3"/>
  <c r="U808" i="3"/>
  <c r="T809" i="3"/>
  <c r="U809" i="3"/>
  <c r="T810" i="3"/>
  <c r="U810" i="3"/>
  <c r="T811" i="3"/>
  <c r="U811" i="3"/>
  <c r="T812" i="3"/>
  <c r="U812" i="3"/>
  <c r="T813" i="3"/>
  <c r="U813" i="3"/>
  <c r="T814" i="3"/>
  <c r="U814" i="3"/>
  <c r="T815" i="3"/>
  <c r="U815" i="3"/>
  <c r="T816" i="3"/>
  <c r="U816" i="3"/>
  <c r="T817" i="3"/>
  <c r="U817" i="3"/>
  <c r="T818" i="3"/>
  <c r="U818" i="3"/>
  <c r="T819" i="3"/>
  <c r="U819" i="3"/>
  <c r="T820" i="3"/>
  <c r="U820" i="3"/>
  <c r="T821" i="3"/>
  <c r="U821" i="3"/>
  <c r="T822" i="3"/>
  <c r="U822" i="3"/>
  <c r="T823" i="3"/>
  <c r="U823" i="3"/>
  <c r="T824" i="3"/>
  <c r="U824" i="3"/>
  <c r="T825" i="3"/>
  <c r="U825" i="3"/>
  <c r="T826" i="3"/>
  <c r="U826" i="3"/>
  <c r="T827" i="3"/>
  <c r="U827" i="3"/>
  <c r="T828" i="3"/>
  <c r="U828" i="3"/>
  <c r="T829" i="3"/>
  <c r="U829" i="3"/>
  <c r="T830" i="3"/>
  <c r="U830" i="3"/>
  <c r="T831" i="3"/>
  <c r="U831" i="3"/>
  <c r="T832" i="3"/>
  <c r="U832" i="3"/>
  <c r="T833" i="3"/>
  <c r="U833" i="3"/>
  <c r="T834" i="3"/>
  <c r="U834" i="3"/>
  <c r="T835" i="3"/>
  <c r="U835" i="3"/>
  <c r="T836" i="3"/>
  <c r="U836" i="3"/>
  <c r="T837" i="3"/>
  <c r="U837" i="3"/>
  <c r="T838" i="3"/>
  <c r="U838" i="3"/>
  <c r="T839" i="3"/>
  <c r="U839" i="3"/>
  <c r="T840" i="3"/>
  <c r="U840" i="3"/>
  <c r="T841" i="3"/>
  <c r="U841" i="3"/>
  <c r="T842" i="3"/>
  <c r="U842" i="3"/>
  <c r="T843" i="3"/>
  <c r="U843" i="3"/>
  <c r="T844" i="3"/>
  <c r="U844" i="3"/>
  <c r="T845" i="3"/>
  <c r="U845" i="3"/>
  <c r="T846" i="3"/>
  <c r="U846" i="3"/>
  <c r="T847" i="3"/>
  <c r="U847" i="3"/>
  <c r="T848" i="3"/>
  <c r="U848" i="3"/>
  <c r="T849" i="3"/>
  <c r="U849" i="3"/>
  <c r="T850" i="3"/>
  <c r="U850" i="3"/>
  <c r="T851" i="3"/>
  <c r="U851" i="3"/>
  <c r="T852" i="3"/>
  <c r="U852" i="3"/>
  <c r="T853" i="3"/>
  <c r="U853" i="3"/>
  <c r="T854" i="3"/>
  <c r="U854" i="3"/>
  <c r="T855" i="3"/>
  <c r="U855" i="3"/>
  <c r="T856" i="3"/>
  <c r="U856" i="3"/>
  <c r="T857" i="3"/>
  <c r="U857" i="3"/>
  <c r="T858" i="3"/>
  <c r="U858" i="3"/>
  <c r="T859" i="3"/>
  <c r="U859" i="3"/>
  <c r="T860" i="3"/>
  <c r="U860" i="3"/>
  <c r="T861" i="3"/>
  <c r="U861" i="3"/>
  <c r="T862" i="3"/>
  <c r="U862" i="3"/>
  <c r="T863" i="3"/>
  <c r="U863" i="3"/>
  <c r="T864" i="3"/>
  <c r="U864" i="3"/>
  <c r="T865" i="3"/>
  <c r="U865" i="3"/>
  <c r="T866" i="3"/>
  <c r="U866" i="3"/>
  <c r="T867" i="3"/>
  <c r="U867" i="3"/>
  <c r="T868" i="3"/>
  <c r="U868" i="3"/>
  <c r="T869" i="3"/>
  <c r="U869" i="3"/>
  <c r="T870" i="3"/>
  <c r="U870" i="3"/>
  <c r="T871" i="3"/>
  <c r="U871" i="3"/>
  <c r="U2" i="3"/>
  <c r="D26" i="1"/>
  <c r="E26" i="1"/>
  <c r="F26" i="1"/>
  <c r="G26" i="1"/>
  <c r="H26" i="1"/>
  <c r="I26" i="1"/>
  <c r="M26" i="1"/>
  <c r="O26" i="1"/>
  <c r="U26" i="1"/>
  <c r="V26" i="1"/>
  <c r="W26" i="1"/>
  <c r="X26" i="1"/>
  <c r="Y26" i="1"/>
  <c r="D27" i="1"/>
  <c r="E27" i="1"/>
  <c r="F27" i="1"/>
  <c r="B31" i="1" s="1"/>
  <c r="G27" i="1"/>
  <c r="H27" i="1"/>
  <c r="I27" i="1"/>
  <c r="U27" i="1"/>
  <c r="V27" i="1"/>
  <c r="S31" i="1" s="1"/>
  <c r="W27" i="1"/>
  <c r="X27" i="1"/>
  <c r="Y27" i="1"/>
  <c r="Q39" i="1"/>
  <c r="K39" i="1"/>
  <c r="G25" i="1"/>
  <c r="Y25" i="1"/>
  <c r="Y24" i="1"/>
  <c r="H24" i="1"/>
  <c r="R14" i="3"/>
  <c r="R15" i="3"/>
  <c r="R16" i="3"/>
  <c r="E24" i="1"/>
  <c r="G24" i="1"/>
  <c r="T2" i="3"/>
  <c r="V2" i="3" s="1"/>
  <c r="W2" i="3" s="1"/>
  <c r="I35" i="1"/>
  <c r="H35" i="1"/>
  <c r="I34" i="1"/>
  <c r="H34" i="1"/>
  <c r="V777" i="3" l="1"/>
  <c r="W777" i="3" s="1"/>
  <c r="V741" i="3"/>
  <c r="W741" i="3" s="1"/>
  <c r="V19" i="3"/>
  <c r="W19" i="3" s="1"/>
  <c r="V11" i="3"/>
  <c r="W11" i="3" s="1"/>
  <c r="V9" i="3"/>
  <c r="W9" i="3" s="1"/>
  <c r="V7" i="3"/>
  <c r="W7" i="3" s="1"/>
  <c r="V5" i="3"/>
  <c r="W5" i="3" s="1"/>
  <c r="V775" i="3"/>
  <c r="W775" i="3" s="1"/>
  <c r="V743" i="3"/>
  <c r="W743" i="3" s="1"/>
  <c r="V826" i="3"/>
  <c r="W826" i="3" s="1"/>
  <c r="V824" i="3"/>
  <c r="W824" i="3" s="1"/>
  <c r="V792" i="3"/>
  <c r="W792" i="3" s="1"/>
  <c r="V778" i="3"/>
  <c r="W778" i="3" s="1"/>
  <c r="V766" i="3"/>
  <c r="W766" i="3" s="1"/>
  <c r="V762" i="3"/>
  <c r="W762" i="3" s="1"/>
  <c r="V758" i="3"/>
  <c r="W758" i="3" s="1"/>
  <c r="V746" i="3"/>
  <c r="W746" i="3" s="1"/>
  <c r="V116" i="3"/>
  <c r="W116" i="3" s="1"/>
  <c r="V764" i="3"/>
  <c r="W764" i="3" s="1"/>
  <c r="V756" i="3"/>
  <c r="W756" i="3" s="1"/>
  <c r="V750" i="3"/>
  <c r="W750" i="3" s="1"/>
  <c r="V748" i="3"/>
  <c r="W748" i="3" s="1"/>
  <c r="V734" i="3"/>
  <c r="W734" i="3" s="1"/>
  <c r="V702" i="3"/>
  <c r="W702" i="3" s="1"/>
  <c r="V843" i="3"/>
  <c r="W843" i="3" s="1"/>
  <c r="V807" i="3"/>
  <c r="W807" i="3" s="1"/>
  <c r="V803" i="3"/>
  <c r="W803" i="3" s="1"/>
  <c r="V799" i="3"/>
  <c r="W799" i="3" s="1"/>
  <c r="V795" i="3"/>
  <c r="W795" i="3" s="1"/>
  <c r="V787" i="3"/>
  <c r="W787" i="3" s="1"/>
  <c r="V783" i="3"/>
  <c r="W783" i="3" s="1"/>
  <c r="V311" i="3"/>
  <c r="W311" i="3" s="1"/>
  <c r="V299" i="3"/>
  <c r="W299" i="3" s="1"/>
  <c r="V263" i="3"/>
  <c r="W263" i="3" s="1"/>
  <c r="V223" i="3"/>
  <c r="W223" i="3" s="1"/>
  <c r="V207" i="3"/>
  <c r="W207" i="3" s="1"/>
  <c r="V183" i="3"/>
  <c r="W183" i="3" s="1"/>
  <c r="V27" i="3"/>
  <c r="W27" i="3" s="1"/>
  <c r="V869" i="3"/>
  <c r="W869" i="3" s="1"/>
  <c r="V857" i="3"/>
  <c r="W857" i="3" s="1"/>
  <c r="V855" i="3"/>
  <c r="W855" i="3" s="1"/>
  <c r="V853" i="3"/>
  <c r="W853" i="3" s="1"/>
  <c r="V839" i="3"/>
  <c r="W839" i="3" s="1"/>
  <c r="V731" i="3"/>
  <c r="W731" i="3" s="1"/>
  <c r="V723" i="3"/>
  <c r="W723" i="3" s="1"/>
  <c r="V719" i="3"/>
  <c r="W719" i="3" s="1"/>
  <c r="V347" i="3"/>
  <c r="W347" i="3" s="1"/>
  <c r="V339" i="3"/>
  <c r="W339" i="3" s="1"/>
  <c r="V327" i="3"/>
  <c r="W327" i="3" s="1"/>
  <c r="V114" i="3"/>
  <c r="W114" i="3" s="1"/>
  <c r="V112" i="3"/>
  <c r="W112" i="3" s="1"/>
  <c r="V110" i="3"/>
  <c r="W110" i="3" s="1"/>
  <c r="V108" i="3"/>
  <c r="W108" i="3" s="1"/>
  <c r="V106" i="3"/>
  <c r="W106" i="3" s="1"/>
  <c r="V104" i="3"/>
  <c r="W104" i="3" s="1"/>
  <c r="V102" i="3"/>
  <c r="W102" i="3" s="1"/>
  <c r="V100" i="3"/>
  <c r="W100" i="3" s="1"/>
  <c r="V98" i="3"/>
  <c r="W98" i="3" s="1"/>
  <c r="V96" i="3"/>
  <c r="W96" i="3" s="1"/>
  <c r="V94" i="3"/>
  <c r="W94" i="3" s="1"/>
  <c r="V92" i="3"/>
  <c r="W92" i="3" s="1"/>
  <c r="V90" i="3"/>
  <c r="W90" i="3" s="1"/>
  <c r="V88" i="3"/>
  <c r="W88" i="3" s="1"/>
  <c r="V86" i="3"/>
  <c r="W86" i="3" s="1"/>
  <c r="V84" i="3"/>
  <c r="W84" i="3" s="1"/>
  <c r="V82" i="3"/>
  <c r="W82" i="3" s="1"/>
  <c r="V80" i="3"/>
  <c r="W80" i="3" s="1"/>
  <c r="V78" i="3"/>
  <c r="W78" i="3" s="1"/>
  <c r="V76" i="3"/>
  <c r="W76" i="3" s="1"/>
  <c r="V74" i="3"/>
  <c r="W74" i="3" s="1"/>
  <c r="V72" i="3"/>
  <c r="W72" i="3" s="1"/>
  <c r="V70" i="3"/>
  <c r="W70" i="3" s="1"/>
  <c r="V68" i="3"/>
  <c r="W68" i="3" s="1"/>
  <c r="V66" i="3"/>
  <c r="W66" i="3" s="1"/>
  <c r="V64" i="3"/>
  <c r="W64" i="3" s="1"/>
  <c r="V62" i="3"/>
  <c r="W62" i="3" s="1"/>
  <c r="V60" i="3"/>
  <c r="W60" i="3" s="1"/>
  <c r="V58" i="3"/>
  <c r="W58" i="3" s="1"/>
  <c r="V56" i="3"/>
  <c r="W56" i="3" s="1"/>
  <c r="V54" i="3"/>
  <c r="W54" i="3" s="1"/>
  <c r="V52" i="3"/>
  <c r="W52" i="3" s="1"/>
  <c r="V50" i="3"/>
  <c r="W50" i="3" s="1"/>
  <c r="V48" i="3"/>
  <c r="W48" i="3" s="1"/>
  <c r="V46" i="3"/>
  <c r="W46" i="3" s="1"/>
  <c r="V44" i="3"/>
  <c r="W44" i="3" s="1"/>
  <c r="V42" i="3"/>
  <c r="W42" i="3" s="1"/>
  <c r="V40" i="3"/>
  <c r="W40" i="3" s="1"/>
  <c r="V38" i="3"/>
  <c r="W38" i="3" s="1"/>
  <c r="V36" i="3"/>
  <c r="W36" i="3" s="1"/>
  <c r="V34" i="3"/>
  <c r="W34" i="3" s="1"/>
  <c r="V32" i="3"/>
  <c r="W32" i="3" s="1"/>
  <c r="V846" i="3"/>
  <c r="W846" i="3" s="1"/>
  <c r="V810" i="3"/>
  <c r="W810" i="3" s="1"/>
  <c r="V708" i="3"/>
  <c r="W708" i="3" s="1"/>
  <c r="V326" i="3"/>
  <c r="W326" i="3" s="1"/>
  <c r="V324" i="3"/>
  <c r="W324" i="3" s="1"/>
  <c r="V314" i="3"/>
  <c r="W314" i="3" s="1"/>
  <c r="V298" i="3"/>
  <c r="W298" i="3" s="1"/>
  <c r="V288" i="3"/>
  <c r="W288" i="3" s="1"/>
  <c r="V278" i="3"/>
  <c r="W278" i="3" s="1"/>
  <c r="V228" i="3"/>
  <c r="W228" i="3" s="1"/>
  <c r="V160" i="3"/>
  <c r="W160" i="3" s="1"/>
  <c r="V842" i="3"/>
  <c r="W842" i="3" s="1"/>
  <c r="V836" i="3"/>
  <c r="W836" i="3" s="1"/>
  <c r="V825" i="3"/>
  <c r="W825" i="3" s="1"/>
  <c r="V823" i="3"/>
  <c r="W823" i="3" s="1"/>
  <c r="V821" i="3"/>
  <c r="W821" i="3" s="1"/>
  <c r="V811" i="3"/>
  <c r="W811" i="3" s="1"/>
  <c r="V806" i="3"/>
  <c r="W806" i="3" s="1"/>
  <c r="V798" i="3"/>
  <c r="W798" i="3" s="1"/>
  <c r="V772" i="3"/>
  <c r="W772" i="3" s="1"/>
  <c r="V740" i="3"/>
  <c r="W740" i="3" s="1"/>
  <c r="V711" i="3"/>
  <c r="W711" i="3" s="1"/>
  <c r="V709" i="3"/>
  <c r="W709" i="3" s="1"/>
  <c r="V351" i="3"/>
  <c r="W351" i="3" s="1"/>
  <c r="V346" i="3"/>
  <c r="W346" i="3" s="1"/>
  <c r="V340" i="3"/>
  <c r="W340" i="3" s="1"/>
  <c r="V336" i="3"/>
  <c r="W336" i="3" s="1"/>
  <c r="V334" i="3"/>
  <c r="W334" i="3" s="1"/>
  <c r="V332" i="3"/>
  <c r="W332" i="3" s="1"/>
  <c r="V330" i="3"/>
  <c r="W330" i="3" s="1"/>
  <c r="V328" i="3"/>
  <c r="W328" i="3" s="1"/>
  <c r="V310" i="3"/>
  <c r="W310" i="3" s="1"/>
  <c r="V308" i="3"/>
  <c r="W308" i="3" s="1"/>
  <c r="V304" i="3"/>
  <c r="W304" i="3" s="1"/>
  <c r="V302" i="3"/>
  <c r="W302" i="3" s="1"/>
  <c r="V300" i="3"/>
  <c r="W300" i="3" s="1"/>
  <c r="V272" i="3"/>
  <c r="W272" i="3" s="1"/>
  <c r="V270" i="3"/>
  <c r="W270" i="3" s="1"/>
  <c r="V268" i="3"/>
  <c r="W268" i="3" s="1"/>
  <c r="V266" i="3"/>
  <c r="W266" i="3" s="1"/>
  <c r="V264" i="3"/>
  <c r="W264" i="3" s="1"/>
  <c r="V260" i="3"/>
  <c r="W260" i="3" s="1"/>
  <c r="V256" i="3"/>
  <c r="W256" i="3" s="1"/>
  <c r="V224" i="3"/>
  <c r="W224" i="3" s="1"/>
  <c r="V216" i="3"/>
  <c r="W216" i="3" s="1"/>
  <c r="V212" i="3"/>
  <c r="W212" i="3" s="1"/>
  <c r="V208" i="3"/>
  <c r="W208" i="3" s="1"/>
  <c r="V204" i="3"/>
  <c r="W204" i="3" s="1"/>
  <c r="V200" i="3"/>
  <c r="W200" i="3" s="1"/>
  <c r="V196" i="3"/>
  <c r="W196" i="3" s="1"/>
  <c r="V192" i="3"/>
  <c r="W192" i="3" s="1"/>
  <c r="V190" i="3"/>
  <c r="W190" i="3" s="1"/>
  <c r="V188" i="3"/>
  <c r="W188" i="3" s="1"/>
  <c r="V835" i="3"/>
  <c r="W835" i="3" s="1"/>
  <c r="V831" i="3"/>
  <c r="W831" i="3" s="1"/>
  <c r="V827" i="3"/>
  <c r="W827" i="3" s="1"/>
  <c r="V771" i="3"/>
  <c r="W771" i="3" s="1"/>
  <c r="V767" i="3"/>
  <c r="W767" i="3" s="1"/>
  <c r="V763" i="3"/>
  <c r="W763" i="3" s="1"/>
  <c r="V755" i="3"/>
  <c r="W755" i="3" s="1"/>
  <c r="V751" i="3"/>
  <c r="W751" i="3" s="1"/>
  <c r="V732" i="3"/>
  <c r="W732" i="3" s="1"/>
  <c r="V730" i="3"/>
  <c r="W730" i="3" s="1"/>
  <c r="V726" i="3"/>
  <c r="W726" i="3" s="1"/>
  <c r="V724" i="3"/>
  <c r="W724" i="3" s="1"/>
  <c r="V718" i="3"/>
  <c r="W718" i="3" s="1"/>
  <c r="V716" i="3"/>
  <c r="W716" i="3" s="1"/>
  <c r="V352" i="3"/>
  <c r="W352" i="3" s="1"/>
  <c r="V325" i="3"/>
  <c r="W325" i="3" s="1"/>
  <c r="V323" i="3"/>
  <c r="W323" i="3" s="1"/>
  <c r="V315" i="3"/>
  <c r="W315" i="3" s="1"/>
  <c r="V295" i="3"/>
  <c r="W295" i="3" s="1"/>
  <c r="V293" i="3"/>
  <c r="W293" i="3" s="1"/>
  <c r="V291" i="3"/>
  <c r="W291" i="3" s="1"/>
  <c r="V283" i="3"/>
  <c r="W283" i="3" s="1"/>
  <c r="V279" i="3"/>
  <c r="W279" i="3" s="1"/>
  <c r="V275" i="3"/>
  <c r="W275" i="3" s="1"/>
  <c r="V255" i="3"/>
  <c r="W255" i="3" s="1"/>
  <c r="V239" i="3"/>
  <c r="W239" i="3" s="1"/>
  <c r="V231" i="3"/>
  <c r="W231" i="3" s="1"/>
  <c r="V171" i="3"/>
  <c r="W171" i="3" s="1"/>
  <c r="V163" i="3"/>
  <c r="W163" i="3" s="1"/>
  <c r="V155" i="3"/>
  <c r="W155" i="3" s="1"/>
  <c r="V139" i="3"/>
  <c r="W139" i="3" s="1"/>
  <c r="V131" i="3"/>
  <c r="W131" i="3" s="1"/>
  <c r="V127" i="3"/>
  <c r="W127" i="3" s="1"/>
  <c r="V125" i="3"/>
  <c r="W125" i="3" s="1"/>
  <c r="V26" i="3"/>
  <c r="W26" i="3" s="1"/>
  <c r="V20" i="3"/>
  <c r="W20" i="3" s="1"/>
  <c r="V16" i="3"/>
  <c r="W16" i="3" s="1"/>
  <c r="V838" i="3"/>
  <c r="W838" i="3" s="1"/>
  <c r="V830" i="3"/>
  <c r="W830" i="3" s="1"/>
  <c r="V796" i="3"/>
  <c r="W796" i="3" s="1"/>
  <c r="V788" i="3"/>
  <c r="W788" i="3" s="1"/>
  <c r="V780" i="3"/>
  <c r="W780" i="3" s="1"/>
  <c r="V729" i="3"/>
  <c r="W729" i="3" s="1"/>
  <c r="V725" i="3"/>
  <c r="W725" i="3" s="1"/>
  <c r="V715" i="3"/>
  <c r="W715" i="3" s="1"/>
  <c r="V868" i="3"/>
  <c r="W868" i="3" s="1"/>
  <c r="V862" i="3"/>
  <c r="W862" i="3" s="1"/>
  <c r="V858" i="3"/>
  <c r="W858" i="3" s="1"/>
  <c r="V854" i="3"/>
  <c r="W854" i="3" s="1"/>
  <c r="V841" i="3"/>
  <c r="W841" i="3" s="1"/>
  <c r="V820" i="3"/>
  <c r="W820" i="3" s="1"/>
  <c r="V812" i="3"/>
  <c r="W812" i="3" s="1"/>
  <c r="V805" i="3"/>
  <c r="W805" i="3" s="1"/>
  <c r="V776" i="3"/>
  <c r="W776" i="3" s="1"/>
  <c r="V761" i="3"/>
  <c r="W761" i="3" s="1"/>
  <c r="V699" i="3"/>
  <c r="W699" i="3" s="1"/>
  <c r="V695" i="3"/>
  <c r="W695" i="3" s="1"/>
  <c r="V691" i="3"/>
  <c r="W691" i="3" s="1"/>
  <c r="V687" i="3"/>
  <c r="W687" i="3" s="1"/>
  <c r="V683" i="3"/>
  <c r="W683" i="3" s="1"/>
  <c r="V679" i="3"/>
  <c r="W679" i="3" s="1"/>
  <c r="V675" i="3"/>
  <c r="W675" i="3" s="1"/>
  <c r="V669" i="3"/>
  <c r="W669" i="3" s="1"/>
  <c r="V667" i="3"/>
  <c r="W667" i="3" s="1"/>
  <c r="V663" i="3"/>
  <c r="W663" i="3" s="1"/>
  <c r="V659" i="3"/>
  <c r="W659" i="3" s="1"/>
  <c r="V655" i="3"/>
  <c r="W655" i="3" s="1"/>
  <c r="V651" i="3"/>
  <c r="W651" i="3" s="1"/>
  <c r="V647" i="3"/>
  <c r="W647" i="3" s="1"/>
  <c r="V645" i="3"/>
  <c r="W645" i="3" s="1"/>
  <c r="V641" i="3"/>
  <c r="W641" i="3" s="1"/>
  <c r="V637" i="3"/>
  <c r="W637" i="3" s="1"/>
  <c r="V631" i="3"/>
  <c r="W631" i="3" s="1"/>
  <c r="V627" i="3"/>
  <c r="W627" i="3" s="1"/>
  <c r="V621" i="3"/>
  <c r="W621" i="3" s="1"/>
  <c r="V619" i="3"/>
  <c r="W619" i="3" s="1"/>
  <c r="V615" i="3"/>
  <c r="W615" i="3" s="1"/>
  <c r="V611" i="3"/>
  <c r="W611" i="3" s="1"/>
  <c r="V607" i="3"/>
  <c r="W607" i="3" s="1"/>
  <c r="V603" i="3"/>
  <c r="W603" i="3" s="1"/>
  <c r="V599" i="3"/>
  <c r="W599" i="3" s="1"/>
  <c r="V597" i="3"/>
  <c r="W597" i="3" s="1"/>
  <c r="V593" i="3"/>
  <c r="W593" i="3" s="1"/>
  <c r="V589" i="3"/>
  <c r="W589" i="3" s="1"/>
  <c r="V585" i="3"/>
  <c r="W585" i="3" s="1"/>
  <c r="V579" i="3"/>
  <c r="W579" i="3" s="1"/>
  <c r="V575" i="3"/>
  <c r="W575" i="3" s="1"/>
  <c r="V573" i="3"/>
  <c r="W573" i="3" s="1"/>
  <c r="V571" i="3"/>
  <c r="W571" i="3" s="1"/>
  <c r="V567" i="3"/>
  <c r="W567" i="3" s="1"/>
  <c r="V561" i="3"/>
  <c r="W561" i="3" s="1"/>
  <c r="V555" i="3"/>
  <c r="W555" i="3" s="1"/>
  <c r="V549" i="3"/>
  <c r="W549" i="3" s="1"/>
  <c r="V547" i="3"/>
  <c r="W547" i="3" s="1"/>
  <c r="V543" i="3"/>
  <c r="W543" i="3" s="1"/>
  <c r="V541" i="3"/>
  <c r="W541" i="3" s="1"/>
  <c r="V537" i="3"/>
  <c r="W537" i="3" s="1"/>
  <c r="V533" i="3"/>
  <c r="W533" i="3" s="1"/>
  <c r="V531" i="3"/>
  <c r="W531" i="3" s="1"/>
  <c r="V529" i="3"/>
  <c r="W529" i="3" s="1"/>
  <c r="V527" i="3"/>
  <c r="W527" i="3" s="1"/>
  <c r="V525" i="3"/>
  <c r="W525" i="3" s="1"/>
  <c r="V523" i="3"/>
  <c r="W523" i="3" s="1"/>
  <c r="V521" i="3"/>
  <c r="W521" i="3" s="1"/>
  <c r="V519" i="3"/>
  <c r="W519" i="3" s="1"/>
  <c r="V517" i="3"/>
  <c r="W517" i="3" s="1"/>
  <c r="V513" i="3"/>
  <c r="W513" i="3" s="1"/>
  <c r="V511" i="3"/>
  <c r="W511" i="3" s="1"/>
  <c r="V509" i="3"/>
  <c r="W509" i="3" s="1"/>
  <c r="V507" i="3"/>
  <c r="W507" i="3" s="1"/>
  <c r="V505" i="3"/>
  <c r="W505" i="3" s="1"/>
  <c r="V503" i="3"/>
  <c r="W503" i="3" s="1"/>
  <c r="V501" i="3"/>
  <c r="W501" i="3" s="1"/>
  <c r="V499" i="3"/>
  <c r="W499" i="3" s="1"/>
  <c r="V497" i="3"/>
  <c r="W497" i="3" s="1"/>
  <c r="V495" i="3"/>
  <c r="W495" i="3" s="1"/>
  <c r="V493" i="3"/>
  <c r="W493" i="3" s="1"/>
  <c r="V491" i="3"/>
  <c r="W491" i="3" s="1"/>
  <c r="V489" i="3"/>
  <c r="W489" i="3" s="1"/>
  <c r="V487" i="3"/>
  <c r="W487" i="3" s="1"/>
  <c r="V485" i="3"/>
  <c r="W485" i="3" s="1"/>
  <c r="V483" i="3"/>
  <c r="W483" i="3" s="1"/>
  <c r="V481" i="3"/>
  <c r="W481" i="3" s="1"/>
  <c r="V479" i="3"/>
  <c r="W479" i="3" s="1"/>
  <c r="V477" i="3"/>
  <c r="W477" i="3" s="1"/>
  <c r="V475" i="3"/>
  <c r="W475" i="3" s="1"/>
  <c r="V473" i="3"/>
  <c r="W473" i="3" s="1"/>
  <c r="V471" i="3"/>
  <c r="W471" i="3" s="1"/>
  <c r="V469" i="3"/>
  <c r="W469" i="3" s="1"/>
  <c r="V467" i="3"/>
  <c r="W467" i="3" s="1"/>
  <c r="V465" i="3"/>
  <c r="W465" i="3" s="1"/>
  <c r="V463" i="3"/>
  <c r="W463" i="3" s="1"/>
  <c r="V461" i="3"/>
  <c r="W461" i="3" s="1"/>
  <c r="V459" i="3"/>
  <c r="W459" i="3" s="1"/>
  <c r="V457" i="3"/>
  <c r="W457" i="3" s="1"/>
  <c r="V455" i="3"/>
  <c r="W455" i="3" s="1"/>
  <c r="V453" i="3"/>
  <c r="W453" i="3" s="1"/>
  <c r="V451" i="3"/>
  <c r="W451" i="3" s="1"/>
  <c r="V449" i="3"/>
  <c r="W449" i="3" s="1"/>
  <c r="V447" i="3"/>
  <c r="W447" i="3" s="1"/>
  <c r="V445" i="3"/>
  <c r="W445" i="3" s="1"/>
  <c r="V443" i="3"/>
  <c r="W443" i="3" s="1"/>
  <c r="V441" i="3"/>
  <c r="W441" i="3" s="1"/>
  <c r="V439" i="3"/>
  <c r="W439" i="3" s="1"/>
  <c r="V437" i="3"/>
  <c r="W437" i="3" s="1"/>
  <c r="V435" i="3"/>
  <c r="W435" i="3" s="1"/>
  <c r="V433" i="3"/>
  <c r="W433" i="3" s="1"/>
  <c r="V431" i="3"/>
  <c r="W431" i="3" s="1"/>
  <c r="V429" i="3"/>
  <c r="W429" i="3" s="1"/>
  <c r="V427" i="3"/>
  <c r="W427" i="3" s="1"/>
  <c r="V425" i="3"/>
  <c r="W425" i="3" s="1"/>
  <c r="V423" i="3"/>
  <c r="W423" i="3" s="1"/>
  <c r="V421" i="3"/>
  <c r="W421" i="3" s="1"/>
  <c r="V419" i="3"/>
  <c r="W419" i="3" s="1"/>
  <c r="V417" i="3"/>
  <c r="W417" i="3" s="1"/>
  <c r="V415" i="3"/>
  <c r="W415" i="3" s="1"/>
  <c r="V413" i="3"/>
  <c r="W413" i="3" s="1"/>
  <c r="V411" i="3"/>
  <c r="W411" i="3" s="1"/>
  <c r="V409" i="3"/>
  <c r="W409" i="3" s="1"/>
  <c r="V407" i="3"/>
  <c r="W407" i="3" s="1"/>
  <c r="V405" i="3"/>
  <c r="W405" i="3" s="1"/>
  <c r="V403" i="3"/>
  <c r="W403" i="3" s="1"/>
  <c r="V401" i="3"/>
  <c r="W401" i="3" s="1"/>
  <c r="V399" i="3"/>
  <c r="W399" i="3" s="1"/>
  <c r="V397" i="3"/>
  <c r="W397" i="3" s="1"/>
  <c r="V395" i="3"/>
  <c r="W395" i="3" s="1"/>
  <c r="V393" i="3"/>
  <c r="W393" i="3" s="1"/>
  <c r="V391" i="3"/>
  <c r="W391" i="3" s="1"/>
  <c r="V389" i="3"/>
  <c r="W389" i="3" s="1"/>
  <c r="V387" i="3"/>
  <c r="W387" i="3" s="1"/>
  <c r="V385" i="3"/>
  <c r="W385" i="3" s="1"/>
  <c r="V383" i="3"/>
  <c r="W383" i="3" s="1"/>
  <c r="V381" i="3"/>
  <c r="W381" i="3" s="1"/>
  <c r="V379" i="3"/>
  <c r="W379" i="3" s="1"/>
  <c r="V377" i="3"/>
  <c r="W377" i="3" s="1"/>
  <c r="V375" i="3"/>
  <c r="W375" i="3" s="1"/>
  <c r="V373" i="3"/>
  <c r="W373" i="3" s="1"/>
  <c r="V371" i="3"/>
  <c r="W371" i="3" s="1"/>
  <c r="V369" i="3"/>
  <c r="W369" i="3" s="1"/>
  <c r="V367" i="3"/>
  <c r="W367" i="3" s="1"/>
  <c r="V365" i="3"/>
  <c r="W365" i="3" s="1"/>
  <c r="V363" i="3"/>
  <c r="W363" i="3" s="1"/>
  <c r="V359" i="3"/>
  <c r="W359" i="3" s="1"/>
  <c r="V357" i="3"/>
  <c r="W357" i="3" s="1"/>
  <c r="V355" i="3"/>
  <c r="W355" i="3" s="1"/>
  <c r="V3" i="3"/>
  <c r="W3" i="3" s="1"/>
  <c r="V828" i="3"/>
  <c r="W828" i="3" s="1"/>
  <c r="V809" i="3"/>
  <c r="W809" i="3" s="1"/>
  <c r="V794" i="3"/>
  <c r="W794" i="3" s="1"/>
  <c r="V790" i="3"/>
  <c r="W790" i="3" s="1"/>
  <c r="V782" i="3"/>
  <c r="W782" i="3" s="1"/>
  <c r="V773" i="3"/>
  <c r="W773" i="3" s="1"/>
  <c r="V744" i="3"/>
  <c r="W744" i="3" s="1"/>
  <c r="V727" i="3"/>
  <c r="W727" i="3" s="1"/>
  <c r="V860" i="3"/>
  <c r="W860" i="3" s="1"/>
  <c r="V856" i="3"/>
  <c r="W856" i="3" s="1"/>
  <c r="V822" i="3"/>
  <c r="W822" i="3" s="1"/>
  <c r="V814" i="3"/>
  <c r="W814" i="3" s="1"/>
  <c r="V759" i="3"/>
  <c r="W759" i="3" s="1"/>
  <c r="V757" i="3"/>
  <c r="W757" i="3" s="1"/>
  <c r="V747" i="3"/>
  <c r="W747" i="3" s="1"/>
  <c r="V701" i="3"/>
  <c r="W701" i="3" s="1"/>
  <c r="V697" i="3"/>
  <c r="W697" i="3" s="1"/>
  <c r="V693" i="3"/>
  <c r="W693" i="3" s="1"/>
  <c r="V689" i="3"/>
  <c r="W689" i="3" s="1"/>
  <c r="V685" i="3"/>
  <c r="W685" i="3" s="1"/>
  <c r="V681" i="3"/>
  <c r="W681" i="3" s="1"/>
  <c r="V677" i="3"/>
  <c r="W677" i="3" s="1"/>
  <c r="V673" i="3"/>
  <c r="W673" i="3" s="1"/>
  <c r="V671" i="3"/>
  <c r="W671" i="3" s="1"/>
  <c r="V665" i="3"/>
  <c r="W665" i="3" s="1"/>
  <c r="V661" i="3"/>
  <c r="W661" i="3" s="1"/>
  <c r="V657" i="3"/>
  <c r="W657" i="3" s="1"/>
  <c r="V653" i="3"/>
  <c r="W653" i="3" s="1"/>
  <c r="V649" i="3"/>
  <c r="W649" i="3" s="1"/>
  <c r="V643" i="3"/>
  <c r="W643" i="3" s="1"/>
  <c r="V639" i="3"/>
  <c r="W639" i="3" s="1"/>
  <c r="V635" i="3"/>
  <c r="W635" i="3" s="1"/>
  <c r="V633" i="3"/>
  <c r="W633" i="3" s="1"/>
  <c r="V629" i="3"/>
  <c r="W629" i="3" s="1"/>
  <c r="V625" i="3"/>
  <c r="W625" i="3" s="1"/>
  <c r="V623" i="3"/>
  <c r="W623" i="3" s="1"/>
  <c r="V617" i="3"/>
  <c r="W617" i="3" s="1"/>
  <c r="V613" i="3"/>
  <c r="W613" i="3" s="1"/>
  <c r="V609" i="3"/>
  <c r="W609" i="3" s="1"/>
  <c r="V605" i="3"/>
  <c r="W605" i="3" s="1"/>
  <c r="V601" i="3"/>
  <c r="W601" i="3" s="1"/>
  <c r="V595" i="3"/>
  <c r="W595" i="3" s="1"/>
  <c r="V591" i="3"/>
  <c r="W591" i="3" s="1"/>
  <c r="V587" i="3"/>
  <c r="W587" i="3" s="1"/>
  <c r="V583" i="3"/>
  <c r="W583" i="3" s="1"/>
  <c r="V581" i="3"/>
  <c r="W581" i="3" s="1"/>
  <c r="V577" i="3"/>
  <c r="W577" i="3" s="1"/>
  <c r="V569" i="3"/>
  <c r="W569" i="3" s="1"/>
  <c r="V565" i="3"/>
  <c r="W565" i="3" s="1"/>
  <c r="V563" i="3"/>
  <c r="W563" i="3" s="1"/>
  <c r="V559" i="3"/>
  <c r="W559" i="3" s="1"/>
  <c r="V557" i="3"/>
  <c r="W557" i="3" s="1"/>
  <c r="V553" i="3"/>
  <c r="W553" i="3" s="1"/>
  <c r="V551" i="3"/>
  <c r="W551" i="3" s="1"/>
  <c r="V545" i="3"/>
  <c r="W545" i="3" s="1"/>
  <c r="V539" i="3"/>
  <c r="W539" i="3" s="1"/>
  <c r="V535" i="3"/>
  <c r="W535" i="3" s="1"/>
  <c r="V515" i="3"/>
  <c r="W515" i="3" s="1"/>
  <c r="V863" i="3"/>
  <c r="W863" i="3" s="1"/>
  <c r="V851" i="3"/>
  <c r="W851" i="3" s="1"/>
  <c r="V847" i="3"/>
  <c r="W847" i="3" s="1"/>
  <c r="V844" i="3"/>
  <c r="W844" i="3" s="1"/>
  <c r="V840" i="3"/>
  <c r="W840" i="3" s="1"/>
  <c r="V837" i="3"/>
  <c r="W837" i="3" s="1"/>
  <c r="V819" i="3"/>
  <c r="W819" i="3" s="1"/>
  <c r="V815" i="3"/>
  <c r="W815" i="3" s="1"/>
  <c r="V808" i="3"/>
  <c r="W808" i="3" s="1"/>
  <c r="V804" i="3"/>
  <c r="W804" i="3" s="1"/>
  <c r="V793" i="3"/>
  <c r="W793" i="3" s="1"/>
  <c r="V791" i="3"/>
  <c r="W791" i="3" s="1"/>
  <c r="V789" i="3"/>
  <c r="W789" i="3" s="1"/>
  <c r="V779" i="3"/>
  <c r="W779" i="3" s="1"/>
  <c r="V774" i="3"/>
  <c r="W774" i="3" s="1"/>
  <c r="V760" i="3"/>
  <c r="W760" i="3" s="1"/>
  <c r="V745" i="3"/>
  <c r="W745" i="3" s="1"/>
  <c r="V739" i="3"/>
  <c r="W739" i="3" s="1"/>
  <c r="V735" i="3"/>
  <c r="W735" i="3" s="1"/>
  <c r="V714" i="3"/>
  <c r="W714" i="3" s="1"/>
  <c r="V712" i="3"/>
  <c r="W712" i="3" s="1"/>
  <c r="V710" i="3"/>
  <c r="W710" i="3" s="1"/>
  <c r="V343" i="3"/>
  <c r="W343" i="3" s="1"/>
  <c r="V296" i="3"/>
  <c r="W296" i="3" s="1"/>
  <c r="V294" i="3"/>
  <c r="W294" i="3" s="1"/>
  <c r="V292" i="3"/>
  <c r="W292" i="3" s="1"/>
  <c r="V290" i="3"/>
  <c r="W290" i="3" s="1"/>
  <c r="V267" i="3"/>
  <c r="W267" i="3" s="1"/>
  <c r="V254" i="3"/>
  <c r="W254" i="3" s="1"/>
  <c r="V252" i="3"/>
  <c r="W252" i="3" s="1"/>
  <c r="V248" i="3"/>
  <c r="W248" i="3" s="1"/>
  <c r="V236" i="3"/>
  <c r="W236" i="3" s="1"/>
  <c r="V168" i="3"/>
  <c r="W168" i="3" s="1"/>
  <c r="V156" i="3"/>
  <c r="W156" i="3" s="1"/>
  <c r="V136" i="3"/>
  <c r="W136" i="3" s="1"/>
  <c r="V115" i="3"/>
  <c r="W115" i="3" s="1"/>
  <c r="V113" i="3"/>
  <c r="W113" i="3" s="1"/>
  <c r="V111" i="3"/>
  <c r="W111" i="3" s="1"/>
  <c r="V109" i="3"/>
  <c r="W109" i="3" s="1"/>
  <c r="V107" i="3"/>
  <c r="W107" i="3" s="1"/>
  <c r="V105" i="3"/>
  <c r="W105" i="3" s="1"/>
  <c r="V103" i="3"/>
  <c r="W103" i="3" s="1"/>
  <c r="V101" i="3"/>
  <c r="W101" i="3" s="1"/>
  <c r="V99" i="3"/>
  <c r="W99" i="3" s="1"/>
  <c r="V97" i="3"/>
  <c r="W97" i="3" s="1"/>
  <c r="V95" i="3"/>
  <c r="W95" i="3" s="1"/>
  <c r="V93" i="3"/>
  <c r="W93" i="3" s="1"/>
  <c r="V91" i="3"/>
  <c r="W91" i="3" s="1"/>
  <c r="V89" i="3"/>
  <c r="W89" i="3" s="1"/>
  <c r="V87" i="3"/>
  <c r="W87" i="3" s="1"/>
  <c r="V85" i="3"/>
  <c r="W85" i="3" s="1"/>
  <c r="V83" i="3"/>
  <c r="W83" i="3" s="1"/>
  <c r="V81" i="3"/>
  <c r="W81" i="3" s="1"/>
  <c r="V29" i="3"/>
  <c r="W29" i="3" s="1"/>
  <c r="V18" i="3"/>
  <c r="W18" i="3" s="1"/>
  <c r="V12" i="3"/>
  <c r="W12" i="3" s="1"/>
  <c r="V742" i="3"/>
  <c r="W742" i="3" s="1"/>
  <c r="V728" i="3"/>
  <c r="W728" i="3" s="1"/>
  <c r="V713" i="3"/>
  <c r="W713" i="3" s="1"/>
  <c r="V707" i="3"/>
  <c r="W707" i="3" s="1"/>
  <c r="V703" i="3"/>
  <c r="W703" i="3" s="1"/>
  <c r="V700" i="3"/>
  <c r="W700" i="3" s="1"/>
  <c r="V698" i="3"/>
  <c r="W698" i="3" s="1"/>
  <c r="V696" i="3"/>
  <c r="W696" i="3" s="1"/>
  <c r="V694" i="3"/>
  <c r="W694" i="3" s="1"/>
  <c r="V692" i="3"/>
  <c r="W692" i="3" s="1"/>
  <c r="V690" i="3"/>
  <c r="W690" i="3" s="1"/>
  <c r="V688" i="3"/>
  <c r="W688" i="3" s="1"/>
  <c r="V686" i="3"/>
  <c r="W686" i="3" s="1"/>
  <c r="V684" i="3"/>
  <c r="W684" i="3" s="1"/>
  <c r="V682" i="3"/>
  <c r="W682" i="3" s="1"/>
  <c r="V680" i="3"/>
  <c r="W680" i="3" s="1"/>
  <c r="V678" i="3"/>
  <c r="W678" i="3" s="1"/>
  <c r="V676" i="3"/>
  <c r="W676" i="3" s="1"/>
  <c r="V674" i="3"/>
  <c r="W674" i="3" s="1"/>
  <c r="V672" i="3"/>
  <c r="W672" i="3" s="1"/>
  <c r="V670" i="3"/>
  <c r="W670" i="3" s="1"/>
  <c r="V668" i="3"/>
  <c r="W668" i="3" s="1"/>
  <c r="V666" i="3"/>
  <c r="W666" i="3" s="1"/>
  <c r="V664" i="3"/>
  <c r="W664" i="3" s="1"/>
  <c r="V662" i="3"/>
  <c r="W662" i="3" s="1"/>
  <c r="V660" i="3"/>
  <c r="W660" i="3" s="1"/>
  <c r="V658" i="3"/>
  <c r="W658" i="3" s="1"/>
  <c r="V656" i="3"/>
  <c r="W656" i="3" s="1"/>
  <c r="V654" i="3"/>
  <c r="W654" i="3" s="1"/>
  <c r="V652" i="3"/>
  <c r="W652" i="3" s="1"/>
  <c r="V650" i="3"/>
  <c r="W650" i="3" s="1"/>
  <c r="V648" i="3"/>
  <c r="W648" i="3" s="1"/>
  <c r="V646" i="3"/>
  <c r="W646" i="3" s="1"/>
  <c r="V644" i="3"/>
  <c r="W644" i="3" s="1"/>
  <c r="V642" i="3"/>
  <c r="W642" i="3" s="1"/>
  <c r="V640" i="3"/>
  <c r="W640" i="3" s="1"/>
  <c r="V638" i="3"/>
  <c r="W638" i="3" s="1"/>
  <c r="V636" i="3"/>
  <c r="W636" i="3" s="1"/>
  <c r="V634" i="3"/>
  <c r="W634" i="3" s="1"/>
  <c r="V632" i="3"/>
  <c r="W632" i="3" s="1"/>
  <c r="V630" i="3"/>
  <c r="W630" i="3" s="1"/>
  <c r="V628" i="3"/>
  <c r="W628" i="3" s="1"/>
  <c r="V626" i="3"/>
  <c r="W626" i="3" s="1"/>
  <c r="V624" i="3"/>
  <c r="W624" i="3" s="1"/>
  <c r="V622" i="3"/>
  <c r="W622" i="3" s="1"/>
  <c r="V620" i="3"/>
  <c r="W620" i="3" s="1"/>
  <c r="V618" i="3"/>
  <c r="W618" i="3" s="1"/>
  <c r="V360" i="3"/>
  <c r="W360" i="3" s="1"/>
  <c r="V358" i="3"/>
  <c r="W358" i="3" s="1"/>
  <c r="V356" i="3"/>
  <c r="W356" i="3" s="1"/>
  <c r="V354" i="3"/>
  <c r="W354" i="3" s="1"/>
  <c r="V342" i="3"/>
  <c r="W342" i="3" s="1"/>
  <c r="V331" i="3"/>
  <c r="W331" i="3" s="1"/>
  <c r="V322" i="3"/>
  <c r="W322" i="3" s="1"/>
  <c r="V320" i="3"/>
  <c r="W320" i="3" s="1"/>
  <c r="V307" i="3"/>
  <c r="W307" i="3" s="1"/>
  <c r="V287" i="3"/>
  <c r="W287" i="3" s="1"/>
  <c r="V282" i="3"/>
  <c r="W282" i="3" s="1"/>
  <c r="V276" i="3"/>
  <c r="W276" i="3" s="1"/>
  <c r="V259" i="3"/>
  <c r="W259" i="3" s="1"/>
  <c r="V257" i="3"/>
  <c r="W257" i="3" s="1"/>
  <c r="V247" i="3"/>
  <c r="W247" i="3" s="1"/>
  <c r="V199" i="3"/>
  <c r="W199" i="3" s="1"/>
  <c r="V195" i="3"/>
  <c r="W195" i="3" s="1"/>
  <c r="V193" i="3"/>
  <c r="W193" i="3" s="1"/>
  <c r="V191" i="3"/>
  <c r="W191" i="3" s="1"/>
  <c r="V147" i="3"/>
  <c r="W147" i="3" s="1"/>
  <c r="V130" i="3"/>
  <c r="W130" i="3" s="1"/>
  <c r="V124" i="3"/>
  <c r="W124" i="3" s="1"/>
  <c r="V25" i="3"/>
  <c r="W25" i="3" s="1"/>
  <c r="V23" i="3"/>
  <c r="W23" i="3" s="1"/>
  <c r="V21" i="3"/>
  <c r="W21" i="3" s="1"/>
  <c r="V10" i="3"/>
  <c r="W10" i="3" s="1"/>
  <c r="V8" i="3"/>
  <c r="W8" i="3" s="1"/>
  <c r="V4" i="3"/>
  <c r="W4" i="3" s="1"/>
  <c r="V319" i="3"/>
  <c r="W319" i="3" s="1"/>
  <c r="V184" i="3"/>
  <c r="W184" i="3" s="1"/>
  <c r="V123" i="3"/>
  <c r="W123" i="3" s="1"/>
  <c r="V28" i="3"/>
  <c r="W28" i="3" s="1"/>
  <c r="V24" i="3"/>
  <c r="W24" i="3" s="1"/>
  <c r="V17" i="3"/>
  <c r="W17" i="3" s="1"/>
  <c r="V15" i="3"/>
  <c r="W15" i="3" s="1"/>
  <c r="V13" i="3"/>
  <c r="W13" i="3" s="1"/>
  <c r="V859" i="3"/>
  <c r="W859" i="3" s="1"/>
  <c r="V852" i="3"/>
  <c r="W852" i="3" s="1"/>
  <c r="V871" i="3"/>
  <c r="W871" i="3" s="1"/>
  <c r="V866" i="3"/>
  <c r="W866" i="3" s="1"/>
  <c r="V864" i="3"/>
  <c r="W864" i="3" s="1"/>
  <c r="V834" i="3"/>
  <c r="W834" i="3" s="1"/>
  <c r="V832" i="3"/>
  <c r="W832" i="3" s="1"/>
  <c r="V802" i="3"/>
  <c r="W802" i="3" s="1"/>
  <c r="V800" i="3"/>
  <c r="W800" i="3" s="1"/>
  <c r="V770" i="3"/>
  <c r="W770" i="3" s="1"/>
  <c r="V768" i="3"/>
  <c r="W768" i="3" s="1"/>
  <c r="V738" i="3"/>
  <c r="W738" i="3" s="1"/>
  <c r="V736" i="3"/>
  <c r="W736" i="3" s="1"/>
  <c r="V706" i="3"/>
  <c r="W706" i="3" s="1"/>
  <c r="V704" i="3"/>
  <c r="W704" i="3" s="1"/>
  <c r="V344" i="3"/>
  <c r="W344" i="3" s="1"/>
  <c r="V341" i="3"/>
  <c r="W341" i="3" s="1"/>
  <c r="V338" i="3"/>
  <c r="W338" i="3" s="1"/>
  <c r="V318" i="3"/>
  <c r="W318" i="3" s="1"/>
  <c r="V316" i="3"/>
  <c r="W316" i="3" s="1"/>
  <c r="V303" i="3"/>
  <c r="W303" i="3" s="1"/>
  <c r="V280" i="3"/>
  <c r="W280" i="3" s="1"/>
  <c r="V277" i="3"/>
  <c r="W277" i="3" s="1"/>
  <c r="V274" i="3"/>
  <c r="W274" i="3" s="1"/>
  <c r="V244" i="3"/>
  <c r="W244" i="3" s="1"/>
  <c r="V240" i="3"/>
  <c r="W240" i="3" s="1"/>
  <c r="V215" i="3"/>
  <c r="W215" i="3" s="1"/>
  <c r="V164" i="3"/>
  <c r="W164" i="3" s="1"/>
  <c r="V159" i="3"/>
  <c r="W159" i="3" s="1"/>
  <c r="V157" i="3"/>
  <c r="W157" i="3" s="1"/>
  <c r="V154" i="3"/>
  <c r="W154" i="3" s="1"/>
  <c r="V152" i="3"/>
  <c r="W152" i="3" s="1"/>
  <c r="V148" i="3"/>
  <c r="W148" i="3" s="1"/>
  <c r="V144" i="3"/>
  <c r="W144" i="3" s="1"/>
  <c r="V140" i="3"/>
  <c r="W140" i="3" s="1"/>
  <c r="V122" i="3"/>
  <c r="W122" i="3" s="1"/>
  <c r="V870" i="3"/>
  <c r="W870" i="3" s="1"/>
  <c r="V867" i="3"/>
  <c r="W867" i="3" s="1"/>
  <c r="V850" i="3"/>
  <c r="W850" i="3" s="1"/>
  <c r="V848" i="3"/>
  <c r="W848" i="3" s="1"/>
  <c r="V818" i="3"/>
  <c r="W818" i="3" s="1"/>
  <c r="V816" i="3"/>
  <c r="W816" i="3" s="1"/>
  <c r="V786" i="3"/>
  <c r="W786" i="3" s="1"/>
  <c r="V784" i="3"/>
  <c r="W784" i="3" s="1"/>
  <c r="V754" i="3"/>
  <c r="W754" i="3" s="1"/>
  <c r="V752" i="3"/>
  <c r="W752" i="3" s="1"/>
  <c r="V722" i="3"/>
  <c r="W722" i="3" s="1"/>
  <c r="V720" i="3"/>
  <c r="W720" i="3" s="1"/>
  <c r="V350" i="3"/>
  <c r="W350" i="3" s="1"/>
  <c r="V348" i="3"/>
  <c r="W348" i="3" s="1"/>
  <c r="V335" i="3"/>
  <c r="W335" i="3" s="1"/>
  <c r="V312" i="3"/>
  <c r="W312" i="3" s="1"/>
  <c r="V309" i="3"/>
  <c r="W309" i="3" s="1"/>
  <c r="V306" i="3"/>
  <c r="W306" i="3" s="1"/>
  <c r="V286" i="3"/>
  <c r="W286" i="3" s="1"/>
  <c r="V284" i="3"/>
  <c r="W284" i="3" s="1"/>
  <c r="V271" i="3"/>
  <c r="W271" i="3" s="1"/>
  <c r="V232" i="3"/>
  <c r="W232" i="3" s="1"/>
  <c r="V227" i="3"/>
  <c r="W227" i="3" s="1"/>
  <c r="V225" i="3"/>
  <c r="W225" i="3" s="1"/>
  <c r="V222" i="3"/>
  <c r="W222" i="3" s="1"/>
  <c r="V220" i="3"/>
  <c r="W220" i="3" s="1"/>
  <c r="V180" i="3"/>
  <c r="W180" i="3" s="1"/>
  <c r="V176" i="3"/>
  <c r="W176" i="3" s="1"/>
  <c r="V172" i="3"/>
  <c r="W172" i="3" s="1"/>
  <c r="V132" i="3"/>
  <c r="W132" i="3" s="1"/>
  <c r="V128" i="3"/>
  <c r="W128" i="3" s="1"/>
  <c r="V361" i="3"/>
  <c r="W361" i="3" s="1"/>
  <c r="V329" i="3"/>
  <c r="W329" i="3" s="1"/>
  <c r="V281" i="3"/>
  <c r="W281" i="3" s="1"/>
  <c r="V262" i="3"/>
  <c r="W262" i="3" s="1"/>
  <c r="V235" i="3"/>
  <c r="W235" i="3" s="1"/>
  <c r="V233" i="3"/>
  <c r="W233" i="3" s="1"/>
  <c r="V230" i="3"/>
  <c r="W230" i="3" s="1"/>
  <c r="V203" i="3"/>
  <c r="W203" i="3" s="1"/>
  <c r="V201" i="3"/>
  <c r="W201" i="3" s="1"/>
  <c r="V198" i="3"/>
  <c r="W198" i="3" s="1"/>
  <c r="V167" i="3"/>
  <c r="W167" i="3" s="1"/>
  <c r="V165" i="3"/>
  <c r="W165" i="3" s="1"/>
  <c r="V162" i="3"/>
  <c r="W162" i="3" s="1"/>
  <c r="V135" i="3"/>
  <c r="W135" i="3" s="1"/>
  <c r="V133" i="3"/>
  <c r="W133" i="3" s="1"/>
  <c r="V865" i="3"/>
  <c r="W865" i="3" s="1"/>
  <c r="V849" i="3"/>
  <c r="W849" i="3" s="1"/>
  <c r="V833" i="3"/>
  <c r="W833" i="3" s="1"/>
  <c r="V817" i="3"/>
  <c r="W817" i="3" s="1"/>
  <c r="V801" i="3"/>
  <c r="W801" i="3" s="1"/>
  <c r="V785" i="3"/>
  <c r="W785" i="3" s="1"/>
  <c r="V769" i="3"/>
  <c r="W769" i="3" s="1"/>
  <c r="V753" i="3"/>
  <c r="W753" i="3" s="1"/>
  <c r="V737" i="3"/>
  <c r="W737" i="3" s="1"/>
  <c r="V721" i="3"/>
  <c r="W721" i="3" s="1"/>
  <c r="V705" i="3"/>
  <c r="W705" i="3" s="1"/>
  <c r="V349" i="3"/>
  <c r="W349" i="3" s="1"/>
  <c r="V333" i="3"/>
  <c r="W333" i="3" s="1"/>
  <c r="V317" i="3"/>
  <c r="W317" i="3" s="1"/>
  <c r="V301" i="3"/>
  <c r="W301" i="3" s="1"/>
  <c r="V285" i="3"/>
  <c r="W285" i="3" s="1"/>
  <c r="V269" i="3"/>
  <c r="W269" i="3" s="1"/>
  <c r="V243" i="3"/>
  <c r="W243" i="3" s="1"/>
  <c r="V241" i="3"/>
  <c r="W241" i="3" s="1"/>
  <c r="V238" i="3"/>
  <c r="W238" i="3" s="1"/>
  <c r="V211" i="3"/>
  <c r="W211" i="3" s="1"/>
  <c r="V209" i="3"/>
  <c r="W209" i="3" s="1"/>
  <c r="V206" i="3"/>
  <c r="W206" i="3" s="1"/>
  <c r="V179" i="3"/>
  <c r="W179" i="3" s="1"/>
  <c r="V177" i="3"/>
  <c r="W177" i="3" s="1"/>
  <c r="V170" i="3"/>
  <c r="W170" i="3" s="1"/>
  <c r="V861" i="3"/>
  <c r="W861" i="3" s="1"/>
  <c r="V845" i="3"/>
  <c r="W845" i="3" s="1"/>
  <c r="V829" i="3"/>
  <c r="W829" i="3" s="1"/>
  <c r="V813" i="3"/>
  <c r="W813" i="3" s="1"/>
  <c r="V797" i="3"/>
  <c r="W797" i="3" s="1"/>
  <c r="V781" i="3"/>
  <c r="W781" i="3" s="1"/>
  <c r="V765" i="3"/>
  <c r="W765" i="3" s="1"/>
  <c r="V749" i="3"/>
  <c r="W749" i="3" s="1"/>
  <c r="V733" i="3"/>
  <c r="W733" i="3" s="1"/>
  <c r="V717" i="3"/>
  <c r="W717" i="3" s="1"/>
  <c r="V345" i="3"/>
  <c r="W345" i="3" s="1"/>
  <c r="V313" i="3"/>
  <c r="W313" i="3" s="1"/>
  <c r="I24" i="1" s="1"/>
  <c r="V297" i="3"/>
  <c r="W297" i="3" s="1"/>
  <c r="V265" i="3"/>
  <c r="W265" i="3" s="1"/>
  <c r="V616" i="3"/>
  <c r="W616" i="3" s="1"/>
  <c r="V614" i="3"/>
  <c r="W614" i="3" s="1"/>
  <c r="V612" i="3"/>
  <c r="W612" i="3" s="1"/>
  <c r="V610" i="3"/>
  <c r="W610" i="3" s="1"/>
  <c r="V608" i="3"/>
  <c r="W608" i="3" s="1"/>
  <c r="V606" i="3"/>
  <c r="W606" i="3" s="1"/>
  <c r="V604" i="3"/>
  <c r="W604" i="3" s="1"/>
  <c r="V602" i="3"/>
  <c r="W602" i="3" s="1"/>
  <c r="V600" i="3"/>
  <c r="W600" i="3" s="1"/>
  <c r="V598" i="3"/>
  <c r="W598" i="3" s="1"/>
  <c r="V596" i="3"/>
  <c r="W596" i="3" s="1"/>
  <c r="V594" i="3"/>
  <c r="W594" i="3" s="1"/>
  <c r="V592" i="3"/>
  <c r="W592" i="3" s="1"/>
  <c r="V590" i="3"/>
  <c r="W590" i="3" s="1"/>
  <c r="V588" i="3"/>
  <c r="W588" i="3" s="1"/>
  <c r="V586" i="3"/>
  <c r="W586" i="3" s="1"/>
  <c r="V584" i="3"/>
  <c r="W584" i="3" s="1"/>
  <c r="V582" i="3"/>
  <c r="W582" i="3" s="1"/>
  <c r="V580" i="3"/>
  <c r="W580" i="3" s="1"/>
  <c r="V578" i="3"/>
  <c r="W578" i="3" s="1"/>
  <c r="V576" i="3"/>
  <c r="W576" i="3" s="1"/>
  <c r="V574" i="3"/>
  <c r="W574" i="3" s="1"/>
  <c r="V572" i="3"/>
  <c r="W572" i="3" s="1"/>
  <c r="V570" i="3"/>
  <c r="W570" i="3" s="1"/>
  <c r="V568" i="3"/>
  <c r="W568" i="3" s="1"/>
  <c r="V566" i="3"/>
  <c r="W566" i="3" s="1"/>
  <c r="V564" i="3"/>
  <c r="W564" i="3" s="1"/>
  <c r="V562" i="3"/>
  <c r="W562" i="3" s="1"/>
  <c r="V560" i="3"/>
  <c r="W560" i="3" s="1"/>
  <c r="V558" i="3"/>
  <c r="W558" i="3" s="1"/>
  <c r="V556" i="3"/>
  <c r="W556" i="3" s="1"/>
  <c r="V554" i="3"/>
  <c r="W554" i="3" s="1"/>
  <c r="V552" i="3"/>
  <c r="W552" i="3" s="1"/>
  <c r="V550" i="3"/>
  <c r="W550" i="3" s="1"/>
  <c r="V548" i="3"/>
  <c r="W548" i="3" s="1"/>
  <c r="V546" i="3"/>
  <c r="W546" i="3" s="1"/>
  <c r="V544" i="3"/>
  <c r="W544" i="3" s="1"/>
  <c r="V542" i="3"/>
  <c r="W542" i="3" s="1"/>
  <c r="V540" i="3"/>
  <c r="W540" i="3" s="1"/>
  <c r="V538" i="3"/>
  <c r="W538" i="3" s="1"/>
  <c r="V536" i="3"/>
  <c r="W536" i="3" s="1"/>
  <c r="V534" i="3"/>
  <c r="W534" i="3" s="1"/>
  <c r="V532" i="3"/>
  <c r="W532" i="3" s="1"/>
  <c r="V530" i="3"/>
  <c r="W530" i="3" s="1"/>
  <c r="V528" i="3"/>
  <c r="W528" i="3" s="1"/>
  <c r="V526" i="3"/>
  <c r="W526" i="3" s="1"/>
  <c r="V524" i="3"/>
  <c r="W524" i="3" s="1"/>
  <c r="V522" i="3"/>
  <c r="W522" i="3" s="1"/>
  <c r="V520" i="3"/>
  <c r="W520" i="3" s="1"/>
  <c r="V518" i="3"/>
  <c r="W518" i="3" s="1"/>
  <c r="V516" i="3"/>
  <c r="W516" i="3" s="1"/>
  <c r="V514" i="3"/>
  <c r="W514" i="3" s="1"/>
  <c r="V512" i="3"/>
  <c r="W512" i="3" s="1"/>
  <c r="V510" i="3"/>
  <c r="W510" i="3" s="1"/>
  <c r="V508" i="3"/>
  <c r="W508" i="3" s="1"/>
  <c r="V506" i="3"/>
  <c r="W506" i="3" s="1"/>
  <c r="V504" i="3"/>
  <c r="W504" i="3" s="1"/>
  <c r="V502" i="3"/>
  <c r="W502" i="3" s="1"/>
  <c r="V500" i="3"/>
  <c r="W500" i="3" s="1"/>
  <c r="V498" i="3"/>
  <c r="W498" i="3" s="1"/>
  <c r="V496" i="3"/>
  <c r="W496" i="3" s="1"/>
  <c r="V494" i="3"/>
  <c r="W494" i="3" s="1"/>
  <c r="V492" i="3"/>
  <c r="W492" i="3" s="1"/>
  <c r="V490" i="3"/>
  <c r="W490" i="3" s="1"/>
  <c r="V488" i="3"/>
  <c r="W488" i="3" s="1"/>
  <c r="V486" i="3"/>
  <c r="W486" i="3" s="1"/>
  <c r="V484" i="3"/>
  <c r="W484" i="3" s="1"/>
  <c r="V482" i="3"/>
  <c r="W482" i="3" s="1"/>
  <c r="V480" i="3"/>
  <c r="W480" i="3" s="1"/>
  <c r="V478" i="3"/>
  <c r="W478" i="3" s="1"/>
  <c r="V476" i="3"/>
  <c r="W476" i="3" s="1"/>
  <c r="V474" i="3"/>
  <c r="W474" i="3" s="1"/>
  <c r="V472" i="3"/>
  <c r="W472" i="3" s="1"/>
  <c r="V470" i="3"/>
  <c r="W470" i="3" s="1"/>
  <c r="V468" i="3"/>
  <c r="W468" i="3" s="1"/>
  <c r="V466" i="3"/>
  <c r="W466" i="3" s="1"/>
  <c r="V464" i="3"/>
  <c r="W464" i="3" s="1"/>
  <c r="V462" i="3"/>
  <c r="W462" i="3" s="1"/>
  <c r="V460" i="3"/>
  <c r="W460" i="3" s="1"/>
  <c r="V458" i="3"/>
  <c r="W458" i="3" s="1"/>
  <c r="V456" i="3"/>
  <c r="W456" i="3" s="1"/>
  <c r="V454" i="3"/>
  <c r="W454" i="3" s="1"/>
  <c r="V452" i="3"/>
  <c r="W452" i="3" s="1"/>
  <c r="V450" i="3"/>
  <c r="W450" i="3" s="1"/>
  <c r="V448" i="3"/>
  <c r="W448" i="3" s="1"/>
  <c r="V446" i="3"/>
  <c r="W446" i="3" s="1"/>
  <c r="V444" i="3"/>
  <c r="W444" i="3" s="1"/>
  <c r="V442" i="3"/>
  <c r="W442" i="3" s="1"/>
  <c r="V440" i="3"/>
  <c r="W440" i="3" s="1"/>
  <c r="I25" i="1" s="1"/>
  <c r="V438" i="3"/>
  <c r="W438" i="3" s="1"/>
  <c r="V436" i="3"/>
  <c r="W436" i="3" s="1"/>
  <c r="V434" i="3"/>
  <c r="W434" i="3" s="1"/>
  <c r="V432" i="3"/>
  <c r="W432" i="3" s="1"/>
  <c r="V430" i="3"/>
  <c r="W430" i="3" s="1"/>
  <c r="V428" i="3"/>
  <c r="W428" i="3" s="1"/>
  <c r="V426" i="3"/>
  <c r="W426" i="3" s="1"/>
  <c r="V424" i="3"/>
  <c r="W424" i="3" s="1"/>
  <c r="V422" i="3"/>
  <c r="W422" i="3" s="1"/>
  <c r="V420" i="3"/>
  <c r="W420" i="3" s="1"/>
  <c r="V418" i="3"/>
  <c r="W418" i="3" s="1"/>
  <c r="V416" i="3"/>
  <c r="W416" i="3" s="1"/>
  <c r="V414" i="3"/>
  <c r="W414" i="3" s="1"/>
  <c r="V412" i="3"/>
  <c r="W412" i="3" s="1"/>
  <c r="V410" i="3"/>
  <c r="W410" i="3" s="1"/>
  <c r="V408" i="3"/>
  <c r="W408" i="3" s="1"/>
  <c r="V406" i="3"/>
  <c r="W406" i="3" s="1"/>
  <c r="V404" i="3"/>
  <c r="W404" i="3" s="1"/>
  <c r="V402" i="3"/>
  <c r="W402" i="3" s="1"/>
  <c r="V400" i="3"/>
  <c r="W400" i="3" s="1"/>
  <c r="V398" i="3"/>
  <c r="W398" i="3" s="1"/>
  <c r="V396" i="3"/>
  <c r="W396" i="3" s="1"/>
  <c r="V394" i="3"/>
  <c r="W394" i="3" s="1"/>
  <c r="V392" i="3"/>
  <c r="W392" i="3" s="1"/>
  <c r="V390" i="3"/>
  <c r="W390" i="3" s="1"/>
  <c r="V388" i="3"/>
  <c r="W388" i="3" s="1"/>
  <c r="V386" i="3"/>
  <c r="W386" i="3" s="1"/>
  <c r="V384" i="3"/>
  <c r="W384" i="3" s="1"/>
  <c r="V382" i="3"/>
  <c r="W382" i="3" s="1"/>
  <c r="V380" i="3"/>
  <c r="W380" i="3" s="1"/>
  <c r="V378" i="3"/>
  <c r="W378" i="3" s="1"/>
  <c r="V376" i="3"/>
  <c r="W376" i="3" s="1"/>
  <c r="V374" i="3"/>
  <c r="W374" i="3" s="1"/>
  <c r="V372" i="3"/>
  <c r="W372" i="3" s="1"/>
  <c r="V370" i="3"/>
  <c r="W370" i="3" s="1"/>
  <c r="V368" i="3"/>
  <c r="W368" i="3" s="1"/>
  <c r="V366" i="3"/>
  <c r="W366" i="3" s="1"/>
  <c r="V364" i="3"/>
  <c r="W364" i="3" s="1"/>
  <c r="V362" i="3"/>
  <c r="W362" i="3" s="1"/>
  <c r="V353" i="3"/>
  <c r="W353" i="3" s="1"/>
  <c r="V337" i="3"/>
  <c r="W337" i="3" s="1"/>
  <c r="V321" i="3"/>
  <c r="W321" i="3" s="1"/>
  <c r="V305" i="3"/>
  <c r="W305" i="3" s="1"/>
  <c r="V289" i="3"/>
  <c r="W289" i="3" s="1"/>
  <c r="V273" i="3"/>
  <c r="W273" i="3" s="1"/>
  <c r="V251" i="3"/>
  <c r="W251" i="3" s="1"/>
  <c r="V249" i="3"/>
  <c r="W249" i="3" s="1"/>
  <c r="V246" i="3"/>
  <c r="W246" i="3" s="1"/>
  <c r="V219" i="3"/>
  <c r="W219" i="3" s="1"/>
  <c r="V217" i="3"/>
  <c r="W217" i="3" s="1"/>
  <c r="V214" i="3"/>
  <c r="W214" i="3" s="1"/>
  <c r="V187" i="3"/>
  <c r="W187" i="3" s="1"/>
  <c r="V185" i="3"/>
  <c r="W185" i="3" s="1"/>
  <c r="V182" i="3"/>
  <c r="W182" i="3" s="1"/>
  <c r="V175" i="3"/>
  <c r="W175" i="3" s="1"/>
  <c r="V173" i="3"/>
  <c r="W173" i="3" s="1"/>
  <c r="V120" i="3"/>
  <c r="W120" i="3" s="1"/>
  <c r="V143" i="3"/>
  <c r="W143" i="3" s="1"/>
  <c r="V141" i="3"/>
  <c r="W141" i="3" s="1"/>
  <c r="V138" i="3"/>
  <c r="W138" i="3" s="1"/>
  <c r="V30" i="3"/>
  <c r="W30" i="3" s="1"/>
  <c r="V22" i="3"/>
  <c r="W22" i="3" s="1"/>
  <c r="V14" i="3"/>
  <c r="W14" i="3" s="1"/>
  <c r="V6" i="3"/>
  <c r="W6" i="3" s="1"/>
  <c r="V261" i="3"/>
  <c r="W261" i="3" s="1"/>
  <c r="V253" i="3"/>
  <c r="W253" i="3" s="1"/>
  <c r="V245" i="3"/>
  <c r="W245" i="3" s="1"/>
  <c r="V237" i="3"/>
  <c r="W237" i="3" s="1"/>
  <c r="V229" i="3"/>
  <c r="W229" i="3" s="1"/>
  <c r="V221" i="3"/>
  <c r="W221" i="3" s="1"/>
  <c r="V213" i="3"/>
  <c r="W213" i="3" s="1"/>
  <c r="V205" i="3"/>
  <c r="W205" i="3" s="1"/>
  <c r="V197" i="3"/>
  <c r="W197" i="3" s="1"/>
  <c r="V194" i="3"/>
  <c r="W194" i="3" s="1"/>
  <c r="V189" i="3"/>
  <c r="W189" i="3" s="1"/>
  <c r="V186" i="3"/>
  <c r="W186" i="3" s="1"/>
  <c r="V181" i="3"/>
  <c r="W181" i="3" s="1"/>
  <c r="V178" i="3"/>
  <c r="W178" i="3" s="1"/>
  <c r="V151" i="3"/>
  <c r="W151" i="3" s="1"/>
  <c r="V149" i="3"/>
  <c r="W149" i="3" s="1"/>
  <c r="V146" i="3"/>
  <c r="W146" i="3" s="1"/>
  <c r="V119" i="3"/>
  <c r="W119" i="3" s="1"/>
  <c r="V117" i="3"/>
  <c r="W117" i="3" s="1"/>
  <c r="V79" i="3"/>
  <c r="W79" i="3" s="1"/>
  <c r="V77" i="3"/>
  <c r="W77" i="3" s="1"/>
  <c r="V75" i="3"/>
  <c r="W75" i="3" s="1"/>
  <c r="V73" i="3"/>
  <c r="W73" i="3" s="1"/>
  <c r="V71" i="3"/>
  <c r="W71" i="3" s="1"/>
  <c r="V69" i="3"/>
  <c r="W69" i="3" s="1"/>
  <c r="V67" i="3"/>
  <c r="W67" i="3" s="1"/>
  <c r="V65" i="3"/>
  <c r="W65" i="3" s="1"/>
  <c r="V63" i="3"/>
  <c r="W63" i="3" s="1"/>
  <c r="V61" i="3"/>
  <c r="W61" i="3" s="1"/>
  <c r="V59" i="3"/>
  <c r="W59" i="3" s="1"/>
  <c r="V57" i="3"/>
  <c r="W57" i="3" s="1"/>
  <c r="V55" i="3"/>
  <c r="W55" i="3" s="1"/>
  <c r="V53" i="3"/>
  <c r="W53" i="3" s="1"/>
  <c r="V51" i="3"/>
  <c r="W51" i="3" s="1"/>
  <c r="V49" i="3"/>
  <c r="W49" i="3" s="1"/>
  <c r="V47" i="3"/>
  <c r="W47" i="3" s="1"/>
  <c r="V45" i="3"/>
  <c r="W45" i="3" s="1"/>
  <c r="V43" i="3"/>
  <c r="W43" i="3" s="1"/>
  <c r="V41" i="3"/>
  <c r="W41" i="3" s="1"/>
  <c r="V39" i="3"/>
  <c r="W39" i="3" s="1"/>
  <c r="V37" i="3"/>
  <c r="W37" i="3" s="1"/>
  <c r="V35" i="3"/>
  <c r="W35" i="3" s="1"/>
  <c r="V33" i="3"/>
  <c r="W33" i="3" s="1"/>
  <c r="V31" i="3"/>
  <c r="W31" i="3" s="1"/>
  <c r="V174" i="3"/>
  <c r="W174" i="3" s="1"/>
  <c r="V169" i="3"/>
  <c r="W169" i="3" s="1"/>
  <c r="V166" i="3"/>
  <c r="W166" i="3" s="1"/>
  <c r="V161" i="3"/>
  <c r="W161" i="3" s="1"/>
  <c r="V158" i="3"/>
  <c r="W158" i="3" s="1"/>
  <c r="V153" i="3"/>
  <c r="W153" i="3" s="1"/>
  <c r="V150" i="3"/>
  <c r="W150" i="3" s="1"/>
  <c r="V145" i="3"/>
  <c r="W145" i="3" s="1"/>
  <c r="V142" i="3"/>
  <c r="W142" i="3" s="1"/>
  <c r="V137" i="3"/>
  <c r="W137" i="3" s="1"/>
  <c r="V134" i="3"/>
  <c r="W134" i="3" s="1"/>
  <c r="V129" i="3"/>
  <c r="W129" i="3" s="1"/>
  <c r="V126" i="3"/>
  <c r="W126" i="3" s="1"/>
  <c r="V121" i="3"/>
  <c r="W121" i="3" s="1"/>
  <c r="V118" i="3"/>
  <c r="W118" i="3" s="1"/>
  <c r="V258" i="3"/>
  <c r="W258" i="3" s="1"/>
  <c r="V250" i="3"/>
  <c r="W250" i="3" s="1"/>
  <c r="V242" i="3"/>
  <c r="W242" i="3" s="1"/>
  <c r="V234" i="3"/>
  <c r="W234" i="3" s="1"/>
  <c r="V226" i="3"/>
  <c r="W226" i="3" s="1"/>
  <c r="V218" i="3"/>
  <c r="W218" i="3" s="1"/>
  <c r="V210" i="3"/>
  <c r="W210" i="3" s="1"/>
  <c r="V202" i="3"/>
  <c r="W202" i="3" s="1"/>
  <c r="X24" i="1"/>
  <c r="X25" i="1"/>
  <c r="O24" i="1" l="1"/>
  <c r="O35" i="1" s="1"/>
  <c r="M24" i="1"/>
  <c r="M35" i="1" s="1"/>
  <c r="D24" i="1" l="1"/>
  <c r="D25" i="1"/>
  <c r="W25" i="1"/>
  <c r="V25" i="1"/>
  <c r="S29" i="1" s="1"/>
  <c r="U25" i="1"/>
  <c r="W24" i="1"/>
  <c r="V24" i="1"/>
  <c r="U24" i="1"/>
  <c r="F25" i="1"/>
  <c r="B29" i="1" s="1"/>
  <c r="E25" i="1"/>
  <c r="F24" i="1"/>
  <c r="A1" i="1"/>
  <c r="E11" i="1"/>
  <c r="D47" i="1" l="1"/>
  <c r="O37" i="1"/>
  <c r="K37" i="1" l="1"/>
  <c r="O41" i="1"/>
  <c r="M41" i="1"/>
</calcChain>
</file>

<file path=xl/sharedStrings.xml><?xml version="1.0" encoding="utf-8"?>
<sst xmlns="http://schemas.openxmlformats.org/spreadsheetml/2006/main" count="6554" uniqueCount="1274">
  <si>
    <t>Tour</t>
  </si>
  <si>
    <t>Adulte Référent</t>
  </si>
  <si>
    <t>Equipe A</t>
  </si>
  <si>
    <t>Equipe B</t>
  </si>
  <si>
    <t>Nom</t>
  </si>
  <si>
    <t>Prénom</t>
  </si>
  <si>
    <t>Formule</t>
  </si>
  <si>
    <t>NOM AS</t>
  </si>
  <si>
    <t>Sexe</t>
  </si>
  <si>
    <t>Total</t>
  </si>
  <si>
    <t>Signature 
Capitaine</t>
  </si>
  <si>
    <t>Date Rencontre</t>
  </si>
  <si>
    <t>Nombre de points 
Classement Général</t>
  </si>
  <si>
    <r>
      <rPr>
        <sz val="14"/>
        <color theme="1"/>
        <rFont val="Calibri"/>
        <family val="2"/>
        <scheme val="minor"/>
      </rPr>
      <t xml:space="preserve">Capitaine </t>
    </r>
    <r>
      <rPr>
        <sz val="11"/>
        <color theme="1"/>
        <rFont val="Calibri"/>
        <family val="2"/>
        <scheme val="minor"/>
      </rPr>
      <t xml:space="preserve">
(Joueurs enfants)</t>
    </r>
  </si>
  <si>
    <t>Nombre de Pts</t>
  </si>
  <si>
    <t>Résultat</t>
  </si>
  <si>
    <t>Nb Trous
 Partagés
 Gagnés</t>
  </si>
  <si>
    <t>LICENCE</t>
  </si>
  <si>
    <t>CIVILITE</t>
  </si>
  <si>
    <t>NOM</t>
  </si>
  <si>
    <t>PRENOM</t>
  </si>
  <si>
    <t>SEXE</t>
  </si>
  <si>
    <t>NATIONALITE</t>
  </si>
  <si>
    <t>AGE</t>
  </si>
  <si>
    <t>DTE_NAISS</t>
  </si>
  <si>
    <t>CATEGORIE_AGE</t>
  </si>
  <si>
    <t>IDX</t>
  </si>
  <si>
    <t>CLUB_LICENCE</t>
  </si>
  <si>
    <t>M.</t>
  </si>
  <si>
    <t>VERLINDE</t>
  </si>
  <si>
    <t>Milo</t>
  </si>
  <si>
    <t>M</t>
  </si>
  <si>
    <t>France</t>
  </si>
  <si>
    <t>ENFANT</t>
  </si>
  <si>
    <t>0575 - GOLF DE L'ILE D'OR</t>
  </si>
  <si>
    <t>MAILLARD-COULAUD</t>
  </si>
  <si>
    <t>Marius</t>
  </si>
  <si>
    <t>Alphonse</t>
  </si>
  <si>
    <t>Mlle</t>
  </si>
  <si>
    <t>F</t>
  </si>
  <si>
    <t>0060 - GOLF DE NANTES</t>
  </si>
  <si>
    <t>PERRUS</t>
  </si>
  <si>
    <t>Ambre</t>
  </si>
  <si>
    <t>0030 - GOLF BLUEGREEN PORNIC</t>
  </si>
  <si>
    <t>Jules</t>
  </si>
  <si>
    <t>Louise</t>
  </si>
  <si>
    <t>1674 - GOLF DE GUERANDE</t>
  </si>
  <si>
    <t>Mme</t>
  </si>
  <si>
    <t>Anna</t>
  </si>
  <si>
    <t>LAFOUX</t>
  </si>
  <si>
    <t>Agathe</t>
  </si>
  <si>
    <t>LOSTANLEN</t>
  </si>
  <si>
    <t>Thomas</t>
  </si>
  <si>
    <t>PENVERNE</t>
  </si>
  <si>
    <t>Anais</t>
  </si>
  <si>
    <t>0721 - GOLF BLUEGREEN NANTES ERDRE</t>
  </si>
  <si>
    <t>RAULET</t>
  </si>
  <si>
    <t>Albéric</t>
  </si>
  <si>
    <t>0803 - GOLF BLUEGREEN SAVENAY</t>
  </si>
  <si>
    <t>BARRET</t>
  </si>
  <si>
    <t>BAYE</t>
  </si>
  <si>
    <t>Gaspard</t>
  </si>
  <si>
    <t>2093 - NEOGOLF</t>
  </si>
  <si>
    <t>BAYET</t>
  </si>
  <si>
    <t>Marceau</t>
  </si>
  <si>
    <t>0033 - GOLF INTERNATIONAL DE LA BAULE</t>
  </si>
  <si>
    <t>BUKHTA</t>
  </si>
  <si>
    <t>Pauline</t>
  </si>
  <si>
    <t>CAMPION</t>
  </si>
  <si>
    <t>DE SAINT-ROMAIN</t>
  </si>
  <si>
    <t>Isaure</t>
  </si>
  <si>
    <t>DELAUNAY</t>
  </si>
  <si>
    <t>Robin</t>
  </si>
  <si>
    <t>Constance</t>
  </si>
  <si>
    <t>FRANZOIA</t>
  </si>
  <si>
    <t>Victor</t>
  </si>
  <si>
    <t>Paul</t>
  </si>
  <si>
    <t>GOBBO</t>
  </si>
  <si>
    <t>Achille</t>
  </si>
  <si>
    <t>Clément</t>
  </si>
  <si>
    <t>Hugo</t>
  </si>
  <si>
    <t>MEHEL</t>
  </si>
  <si>
    <t>MILA</t>
  </si>
  <si>
    <t>Adrien</t>
  </si>
  <si>
    <t>Charlotte</t>
  </si>
  <si>
    <t>AUBIN</t>
  </si>
  <si>
    <t>BOUTET</t>
  </si>
  <si>
    <t>Morgan</t>
  </si>
  <si>
    <t>CHANEAC</t>
  </si>
  <si>
    <t>Henri</t>
  </si>
  <si>
    <t>CORDA</t>
  </si>
  <si>
    <t>DANIEL</t>
  </si>
  <si>
    <t>Sacha</t>
  </si>
  <si>
    <t>DECAUX LEFORT</t>
  </si>
  <si>
    <t>Gabriel</t>
  </si>
  <si>
    <t>DENIAUD</t>
  </si>
  <si>
    <t>Marie</t>
  </si>
  <si>
    <t>ETIENNE</t>
  </si>
  <si>
    <t>Eliot</t>
  </si>
  <si>
    <t>GEFFRAY BORRIELLO</t>
  </si>
  <si>
    <t>Leonie</t>
  </si>
  <si>
    <t>LAZAROU</t>
  </si>
  <si>
    <t>Mattéo</t>
  </si>
  <si>
    <t>Clarisse</t>
  </si>
  <si>
    <t>LEONI</t>
  </si>
  <si>
    <t>Jean</t>
  </si>
  <si>
    <t>MABILAIS</t>
  </si>
  <si>
    <t>Lubin</t>
  </si>
  <si>
    <t>MANCEAU</t>
  </si>
  <si>
    <t>Martin</t>
  </si>
  <si>
    <t>MAROTTE</t>
  </si>
  <si>
    <t>MOURIOUX</t>
  </si>
  <si>
    <t>Penelope</t>
  </si>
  <si>
    <t>1161 - GARDEN GOLF DE CARQUEFOU</t>
  </si>
  <si>
    <t>PERDREAU</t>
  </si>
  <si>
    <t>Louis</t>
  </si>
  <si>
    <t>Arthus</t>
  </si>
  <si>
    <t>POTIRON</t>
  </si>
  <si>
    <t>Malo</t>
  </si>
  <si>
    <t>Raphael</t>
  </si>
  <si>
    <t>RENAUDINEAU</t>
  </si>
  <si>
    <t>Castille</t>
  </si>
  <si>
    <t>ROBERJOT</t>
  </si>
  <si>
    <t>Emma</t>
  </si>
  <si>
    <t>Arthur</t>
  </si>
  <si>
    <t>Lucas</t>
  </si>
  <si>
    <t>TOSATTO</t>
  </si>
  <si>
    <t>Gabin</t>
  </si>
  <si>
    <t>VAILLANT</t>
  </si>
  <si>
    <t>VIVES</t>
  </si>
  <si>
    <t>AIRAUD BEN TAHA</t>
  </si>
  <si>
    <t>Marléne</t>
  </si>
  <si>
    <t>Diane</t>
  </si>
  <si>
    <t>Inès</t>
  </si>
  <si>
    <t>BEZELY</t>
  </si>
  <si>
    <t>Constant</t>
  </si>
  <si>
    <t>Sarah</t>
  </si>
  <si>
    <t>BOUCHER-ROBIDA</t>
  </si>
  <si>
    <t>BOUILLET</t>
  </si>
  <si>
    <t>Titouan</t>
  </si>
  <si>
    <t>Julia</t>
  </si>
  <si>
    <t>BUTON</t>
  </si>
  <si>
    <t>Théodore</t>
  </si>
  <si>
    <t>Jeanne</t>
  </si>
  <si>
    <t>DE GAALON</t>
  </si>
  <si>
    <t>Maxime</t>
  </si>
  <si>
    <t>DUBOIS</t>
  </si>
  <si>
    <t>Andréa</t>
  </si>
  <si>
    <t>DUMONT</t>
  </si>
  <si>
    <t>GERMAIN</t>
  </si>
  <si>
    <t>Alix</t>
  </si>
  <si>
    <t>0581 - AS GOLF DE SAINT SEBASTIEN SUR LOIRE</t>
  </si>
  <si>
    <t>GUIMBRETIERE</t>
  </si>
  <si>
    <t>Alice</t>
  </si>
  <si>
    <t>Charles</t>
  </si>
  <si>
    <t>JOSSELIN</t>
  </si>
  <si>
    <t>Edgar</t>
  </si>
  <si>
    <t>Joseph</t>
  </si>
  <si>
    <t>LE</t>
  </si>
  <si>
    <t>Anh Nhi</t>
  </si>
  <si>
    <t>LE BRIS</t>
  </si>
  <si>
    <t>LE CORRE</t>
  </si>
  <si>
    <t>LECUONA</t>
  </si>
  <si>
    <t>Maelys</t>
  </si>
  <si>
    <t>LESUEUR</t>
  </si>
  <si>
    <t>Antoine</t>
  </si>
  <si>
    <t>Nathanael</t>
  </si>
  <si>
    <t>Eva</t>
  </si>
  <si>
    <t>PAGES</t>
  </si>
  <si>
    <t>Sofia</t>
  </si>
  <si>
    <t>Raphaël</t>
  </si>
  <si>
    <t>PLOQUIN</t>
  </si>
  <si>
    <t>PREZELY</t>
  </si>
  <si>
    <t>Florian</t>
  </si>
  <si>
    <t>PRIEZ</t>
  </si>
  <si>
    <t>Heloise</t>
  </si>
  <si>
    <t>QUINCE</t>
  </si>
  <si>
    <t>RAZAKAMANANTSOA</t>
  </si>
  <si>
    <t>Ary</t>
  </si>
  <si>
    <t>RENAUD</t>
  </si>
  <si>
    <t>RIPOCHE</t>
  </si>
  <si>
    <t>Nathan</t>
  </si>
  <si>
    <t>SALADIN</t>
  </si>
  <si>
    <t>Hina</t>
  </si>
  <si>
    <t>SCHMITT</t>
  </si>
  <si>
    <t>Apolline</t>
  </si>
  <si>
    <t>STEKR-RIDEL</t>
  </si>
  <si>
    <t>TRAMIER</t>
  </si>
  <si>
    <t>Julie</t>
  </si>
  <si>
    <t>TROILLARD</t>
  </si>
  <si>
    <t>Eliott</t>
  </si>
  <si>
    <t>VETELE</t>
  </si>
  <si>
    <t>Harrisson</t>
  </si>
  <si>
    <t>ADAMY</t>
  </si>
  <si>
    <t>Tom</t>
  </si>
  <si>
    <t>POUCET 1</t>
  </si>
  <si>
    <t>BAUDOUIN</t>
  </si>
  <si>
    <t>Clémence</t>
  </si>
  <si>
    <t>Lou</t>
  </si>
  <si>
    <t>BLANC</t>
  </si>
  <si>
    <t>Auguste</t>
  </si>
  <si>
    <t>BLANCHET</t>
  </si>
  <si>
    <t>BORDE</t>
  </si>
  <si>
    <t>Owen</t>
  </si>
  <si>
    <t>BOUTOILLE</t>
  </si>
  <si>
    <t>Octave</t>
  </si>
  <si>
    <t>Kira</t>
  </si>
  <si>
    <t>CHARBONNEL</t>
  </si>
  <si>
    <t>CHAUVET</t>
  </si>
  <si>
    <t>Adam</t>
  </si>
  <si>
    <t>CHEVALIER</t>
  </si>
  <si>
    <t>DE FEYDEAU</t>
  </si>
  <si>
    <t>Nicolas</t>
  </si>
  <si>
    <t>Edouard</t>
  </si>
  <si>
    <t>DELMOTTE</t>
  </si>
  <si>
    <t>Lea</t>
  </si>
  <si>
    <t>DERRIEN</t>
  </si>
  <si>
    <t>Nathanaël</t>
  </si>
  <si>
    <t>DRON</t>
  </si>
  <si>
    <t>Pierig</t>
  </si>
  <si>
    <t>DUVAL</t>
  </si>
  <si>
    <t>FOUCAULT</t>
  </si>
  <si>
    <t>FOUCHE</t>
  </si>
  <si>
    <t>Georges</t>
  </si>
  <si>
    <t>GINGUENE</t>
  </si>
  <si>
    <t>Clement</t>
  </si>
  <si>
    <t>GOYER</t>
  </si>
  <si>
    <t>GRENET</t>
  </si>
  <si>
    <t>GUILLET</t>
  </si>
  <si>
    <t>Ulysse</t>
  </si>
  <si>
    <t>GUILLOU</t>
  </si>
  <si>
    <t>Mathias</t>
  </si>
  <si>
    <t>HENRION</t>
  </si>
  <si>
    <t>Timoté</t>
  </si>
  <si>
    <t>HUMBERT</t>
  </si>
  <si>
    <t>Moira</t>
  </si>
  <si>
    <t>Luka</t>
  </si>
  <si>
    <t>LE GUERN</t>
  </si>
  <si>
    <t>Joanna</t>
  </si>
  <si>
    <t>LOLLIOT</t>
  </si>
  <si>
    <t>Nael</t>
  </si>
  <si>
    <t>MALENFANT</t>
  </si>
  <si>
    <t>Elio</t>
  </si>
  <si>
    <t>MARTEDDU</t>
  </si>
  <si>
    <t>MOSTAFA</t>
  </si>
  <si>
    <t>PAILLE</t>
  </si>
  <si>
    <t>Emilie</t>
  </si>
  <si>
    <t>PLUVIAUD</t>
  </si>
  <si>
    <t>Valentine</t>
  </si>
  <si>
    <t>Josephine</t>
  </si>
  <si>
    <t>ROY</t>
  </si>
  <si>
    <t>Vincent</t>
  </si>
  <si>
    <t>POUCET 2</t>
  </si>
  <si>
    <t>ARDOUIN</t>
  </si>
  <si>
    <t>BERNARD</t>
  </si>
  <si>
    <t>Celiane</t>
  </si>
  <si>
    <t>Célestin</t>
  </si>
  <si>
    <t>BOUCHET</t>
  </si>
  <si>
    <t>BOULINGUEZ</t>
  </si>
  <si>
    <t>Quentin</t>
  </si>
  <si>
    <t>CAPELLE</t>
  </si>
  <si>
    <t>CHAILLOUX</t>
  </si>
  <si>
    <t>CRAND</t>
  </si>
  <si>
    <t>Lino</t>
  </si>
  <si>
    <t>DARONDEAU</t>
  </si>
  <si>
    <t>Constantin</t>
  </si>
  <si>
    <t>DENIS MEDYOUNI</t>
  </si>
  <si>
    <t>Izia</t>
  </si>
  <si>
    <t>DESMORAT</t>
  </si>
  <si>
    <t>Manon</t>
  </si>
  <si>
    <t>DUFOSSE</t>
  </si>
  <si>
    <t>DUPONT</t>
  </si>
  <si>
    <t>GIRAULT</t>
  </si>
  <si>
    <t>GIROUD</t>
  </si>
  <si>
    <t>Elynn</t>
  </si>
  <si>
    <t>GOUGUENHEIM</t>
  </si>
  <si>
    <t>Valentin</t>
  </si>
  <si>
    <t>GUILLEMOT BELLEC</t>
  </si>
  <si>
    <t>Adan</t>
  </si>
  <si>
    <t>HUART</t>
  </si>
  <si>
    <t>Daniel</t>
  </si>
  <si>
    <t>Pierre Louis</t>
  </si>
  <si>
    <t>Amaia</t>
  </si>
  <si>
    <t>LEGRAND</t>
  </si>
  <si>
    <t>LIMOUZIN</t>
  </si>
  <si>
    <t>Mathilde</t>
  </si>
  <si>
    <t>MANIGOLD</t>
  </si>
  <si>
    <t>Maëlys</t>
  </si>
  <si>
    <t>MAUDET</t>
  </si>
  <si>
    <t>MEROUR</t>
  </si>
  <si>
    <t>Noe</t>
  </si>
  <si>
    <t>MONDESIR</t>
  </si>
  <si>
    <t>MYLONAS</t>
  </si>
  <si>
    <t>Mathieu</t>
  </si>
  <si>
    <t>Simon</t>
  </si>
  <si>
    <t>PILLOT</t>
  </si>
  <si>
    <t>Oscar</t>
  </si>
  <si>
    <t>PROUTEAU</t>
  </si>
  <si>
    <t>Alexandre</t>
  </si>
  <si>
    <t>Honorine</t>
  </si>
  <si>
    <t>ROUYER</t>
  </si>
  <si>
    <t>Matheo</t>
  </si>
  <si>
    <t>SALOMON</t>
  </si>
  <si>
    <t>Noé</t>
  </si>
  <si>
    <t>SIRACUSE</t>
  </si>
  <si>
    <t>Jadden</t>
  </si>
  <si>
    <t>SIRAUDIN</t>
  </si>
  <si>
    <t>Mélanie</t>
  </si>
  <si>
    <t>THOMAS</t>
  </si>
  <si>
    <t>Eleonore</t>
  </si>
  <si>
    <t>VOISINE</t>
  </si>
  <si>
    <t>Naomie</t>
  </si>
  <si>
    <t>VOLAIT</t>
  </si>
  <si>
    <t>Alyssia</t>
  </si>
  <si>
    <t>POUSSIN 1</t>
  </si>
  <si>
    <t>AUMON</t>
  </si>
  <si>
    <t>BLOTIN</t>
  </si>
  <si>
    <t>Laurene</t>
  </si>
  <si>
    <t>Pierre</t>
  </si>
  <si>
    <t>BOULIER</t>
  </si>
  <si>
    <t>Chiara</t>
  </si>
  <si>
    <t>CADIO</t>
  </si>
  <si>
    <t>Ambroise</t>
  </si>
  <si>
    <t>CARTRON CHARRIAU</t>
  </si>
  <si>
    <t>CHAMBON</t>
  </si>
  <si>
    <t>CHAUDRONNIER</t>
  </si>
  <si>
    <t>CHAUVEAU</t>
  </si>
  <si>
    <t>CHAUVIN</t>
  </si>
  <si>
    <t>CHAYLA</t>
  </si>
  <si>
    <t>César</t>
  </si>
  <si>
    <t>CHEREL</t>
  </si>
  <si>
    <t>Eloi</t>
  </si>
  <si>
    <t>CONDROYER</t>
  </si>
  <si>
    <t>Maxence</t>
  </si>
  <si>
    <t>Ryan</t>
  </si>
  <si>
    <t>DION</t>
  </si>
  <si>
    <t>Augustin</t>
  </si>
  <si>
    <t>Mauro</t>
  </si>
  <si>
    <t>FLEITOU COCHERIE</t>
  </si>
  <si>
    <t>Ewann</t>
  </si>
  <si>
    <t>Ruben</t>
  </si>
  <si>
    <t>GIRARDIN</t>
  </si>
  <si>
    <t>GOURET</t>
  </si>
  <si>
    <t>Alexis</t>
  </si>
  <si>
    <t>0552 - GOLF BLUEGREEN LE CROISIC</t>
  </si>
  <si>
    <t>HAROCHE</t>
  </si>
  <si>
    <t>Gustave</t>
  </si>
  <si>
    <t>HYON</t>
  </si>
  <si>
    <t>ISAIA</t>
  </si>
  <si>
    <t>Alban</t>
  </si>
  <si>
    <t>LE CHEVILLIER</t>
  </si>
  <si>
    <t>LE COLLETER</t>
  </si>
  <si>
    <t>Max Elouan</t>
  </si>
  <si>
    <t>Killian</t>
  </si>
  <si>
    <t>LEON</t>
  </si>
  <si>
    <t>Mathis</t>
  </si>
  <si>
    <t>LEROY</t>
  </si>
  <si>
    <t>LOPES</t>
  </si>
  <si>
    <t>Cameron</t>
  </si>
  <si>
    <t>MACE</t>
  </si>
  <si>
    <t>Yuna</t>
  </si>
  <si>
    <t>MARECHAL GABORIEAU</t>
  </si>
  <si>
    <t>Jonatan</t>
  </si>
  <si>
    <t>Esteban</t>
  </si>
  <si>
    <t>MAURIN</t>
  </si>
  <si>
    <t>Grégoire</t>
  </si>
  <si>
    <t>MAYRAS</t>
  </si>
  <si>
    <t>MERMUYS</t>
  </si>
  <si>
    <t>Cyrus</t>
  </si>
  <si>
    <t>MERY</t>
  </si>
  <si>
    <t>Héloïse</t>
  </si>
  <si>
    <t>MORIN</t>
  </si>
  <si>
    <t>Axel</t>
  </si>
  <si>
    <t>Baptiste</t>
  </si>
  <si>
    <t>Rosalie</t>
  </si>
  <si>
    <t>POQUET</t>
  </si>
  <si>
    <t>Albane</t>
  </si>
  <si>
    <t>Tano</t>
  </si>
  <si>
    <t>TROUSSARD</t>
  </si>
  <si>
    <t>VANDENBUSSCHE</t>
  </si>
  <si>
    <t>ANDRIEU</t>
  </si>
  <si>
    <t>POUSSIN 2</t>
  </si>
  <si>
    <t>BALDUC</t>
  </si>
  <si>
    <t>BAUDON</t>
  </si>
  <si>
    <t>Enzo</t>
  </si>
  <si>
    <t>BERG</t>
  </si>
  <si>
    <t>BERNIER</t>
  </si>
  <si>
    <t>Timothée</t>
  </si>
  <si>
    <t>9944 - LIGUE DE GOLF DES PAYS DE LA LOIRE</t>
  </si>
  <si>
    <t>BOURGEOIS</t>
  </si>
  <si>
    <t>CAHAREL</t>
  </si>
  <si>
    <t>CATHERINE</t>
  </si>
  <si>
    <t>CHATELAIN</t>
  </si>
  <si>
    <t>Anatole</t>
  </si>
  <si>
    <t>CHIARENZA</t>
  </si>
  <si>
    <t>Lilia</t>
  </si>
  <si>
    <t>CINOTTI</t>
  </si>
  <si>
    <t>Joachim</t>
  </si>
  <si>
    <t>CLOUET</t>
  </si>
  <si>
    <t>D'ALBA</t>
  </si>
  <si>
    <t>Lily-Rose</t>
  </si>
  <si>
    <t>Gautier</t>
  </si>
  <si>
    <t>DEVIDAL</t>
  </si>
  <si>
    <t>Yann</t>
  </si>
  <si>
    <t>FABRE</t>
  </si>
  <si>
    <t>FAUCHARD</t>
  </si>
  <si>
    <t>Gaspar</t>
  </si>
  <si>
    <t>FAUVEL</t>
  </si>
  <si>
    <t>FAVREL</t>
  </si>
  <si>
    <t>Côme</t>
  </si>
  <si>
    <t>GICQUEL</t>
  </si>
  <si>
    <t>GUYOT</t>
  </si>
  <si>
    <t>Armand</t>
  </si>
  <si>
    <t>Lenny</t>
  </si>
  <si>
    <t>LEBEL</t>
  </si>
  <si>
    <t>LEBRETON</t>
  </si>
  <si>
    <t>LEROUX</t>
  </si>
  <si>
    <t>Angele</t>
  </si>
  <si>
    <t>LETERTRE</t>
  </si>
  <si>
    <t>Samuel</t>
  </si>
  <si>
    <t>LORANT</t>
  </si>
  <si>
    <t>Lucie</t>
  </si>
  <si>
    <t>Hector</t>
  </si>
  <si>
    <t>MINARY</t>
  </si>
  <si>
    <t>Emmanuelle</t>
  </si>
  <si>
    <t>MONNIER</t>
  </si>
  <si>
    <t>Camille</t>
  </si>
  <si>
    <t>NORMAND</t>
  </si>
  <si>
    <t>Paul Louis</t>
  </si>
  <si>
    <t>PICHIERRI</t>
  </si>
  <si>
    <t>Margaux</t>
  </si>
  <si>
    <t>PRUVOST</t>
  </si>
  <si>
    <t>Jade</t>
  </si>
  <si>
    <t>RAMAGE</t>
  </si>
  <si>
    <t>Emile</t>
  </si>
  <si>
    <t>REGNIER</t>
  </si>
  <si>
    <t>RENAUDIN</t>
  </si>
  <si>
    <t>RICHARD</t>
  </si>
  <si>
    <t>Philemon</t>
  </si>
  <si>
    <t>ROBET</t>
  </si>
  <si>
    <t>ROMAO</t>
  </si>
  <si>
    <t>SINGH</t>
  </si>
  <si>
    <t>Lovedeep</t>
  </si>
  <si>
    <t>VILLENEAU</t>
  </si>
  <si>
    <t>Olympe</t>
  </si>
  <si>
    <t>WATTEZ</t>
  </si>
  <si>
    <t>ACERBIS</t>
  </si>
  <si>
    <t>Chloé</t>
  </si>
  <si>
    <t>BENJAMIN 1</t>
  </si>
  <si>
    <t>ANSQUER</t>
  </si>
  <si>
    <t>Evann</t>
  </si>
  <si>
    <t>BARBARON</t>
  </si>
  <si>
    <t>BEAUDIC</t>
  </si>
  <si>
    <t>BECHU</t>
  </si>
  <si>
    <t>BELLONE</t>
  </si>
  <si>
    <t>BLAIS</t>
  </si>
  <si>
    <t>Zachary</t>
  </si>
  <si>
    <t>BORNE</t>
  </si>
  <si>
    <t>Adrienne</t>
  </si>
  <si>
    <t>Léo</t>
  </si>
  <si>
    <t>BROCH</t>
  </si>
  <si>
    <t>Bastien</t>
  </si>
  <si>
    <t>CAMBOULIVES</t>
  </si>
  <si>
    <t>Clara</t>
  </si>
  <si>
    <t>CORMIER</t>
  </si>
  <si>
    <t>Guilhem</t>
  </si>
  <si>
    <t>Sélène</t>
  </si>
  <si>
    <t>DASPIC JACQ</t>
  </si>
  <si>
    <t>DE BEAUVOIR</t>
  </si>
  <si>
    <t>DECQ</t>
  </si>
  <si>
    <t>Valere</t>
  </si>
  <si>
    <t>FERINAC</t>
  </si>
  <si>
    <t>Andréas</t>
  </si>
  <si>
    <t>FERNANDEZ</t>
  </si>
  <si>
    <t>Carl</t>
  </si>
  <si>
    <t>FEY</t>
  </si>
  <si>
    <t>Alienor</t>
  </si>
  <si>
    <t>FOUCAULT GEORGELIN</t>
  </si>
  <si>
    <t>Félix</t>
  </si>
  <si>
    <t>GHARIB</t>
  </si>
  <si>
    <t>HEULOT</t>
  </si>
  <si>
    <t>KLEIN</t>
  </si>
  <si>
    <t>LAMY</t>
  </si>
  <si>
    <t>Romeo</t>
  </si>
  <si>
    <t>LEMITRE</t>
  </si>
  <si>
    <t>Arwenn</t>
  </si>
  <si>
    <t>LISSAJOUX</t>
  </si>
  <si>
    <t>Blanche</t>
  </si>
  <si>
    <t>MAKOWSKI PASQUE</t>
  </si>
  <si>
    <t>MIRO DEL VALLE</t>
  </si>
  <si>
    <t>MOREAU</t>
  </si>
  <si>
    <t>OUVRIEZ</t>
  </si>
  <si>
    <t>PINSON</t>
  </si>
  <si>
    <t>RAYNAUD</t>
  </si>
  <si>
    <t>ROUILLE</t>
  </si>
  <si>
    <t>Solal</t>
  </si>
  <si>
    <t>RUFFAULT</t>
  </si>
  <si>
    <t>Raphaelle</t>
  </si>
  <si>
    <t>Léa</t>
  </si>
  <si>
    <t>SAUVION</t>
  </si>
  <si>
    <t>Mael</t>
  </si>
  <si>
    <t>SCOTT</t>
  </si>
  <si>
    <t>Alistair</t>
  </si>
  <si>
    <t>SEHIN</t>
  </si>
  <si>
    <t>STERVINOU</t>
  </si>
  <si>
    <t>Gauthier</t>
  </si>
  <si>
    <t>VERDON DE SEQUEIRA</t>
  </si>
  <si>
    <t>Ethan</t>
  </si>
  <si>
    <t>WALLIS</t>
  </si>
  <si>
    <t>BENJAMIN 2</t>
  </si>
  <si>
    <t>BERTHO</t>
  </si>
  <si>
    <t>Marco</t>
  </si>
  <si>
    <t>Italie</t>
  </si>
  <si>
    <t>BRAUD</t>
  </si>
  <si>
    <t>Salomé</t>
  </si>
  <si>
    <t>BRUNIAU</t>
  </si>
  <si>
    <t>CARTIER</t>
  </si>
  <si>
    <t>CHABIRAND</t>
  </si>
  <si>
    <t>Marin</t>
  </si>
  <si>
    <t>CHAMPENOIS</t>
  </si>
  <si>
    <t>Chloe</t>
  </si>
  <si>
    <t>COLLEWET</t>
  </si>
  <si>
    <t>CREIGNOU TERRIER</t>
  </si>
  <si>
    <t>DALY-MADEC</t>
  </si>
  <si>
    <t>DANCER CAMARASA</t>
  </si>
  <si>
    <t>DAUPTAIN</t>
  </si>
  <si>
    <t>Flavie</t>
  </si>
  <si>
    <t>Ines</t>
  </si>
  <si>
    <t>FOURAGE</t>
  </si>
  <si>
    <t>GIRON</t>
  </si>
  <si>
    <t>GONCALVES</t>
  </si>
  <si>
    <t>Rose</t>
  </si>
  <si>
    <t>GUILBAUD</t>
  </si>
  <si>
    <t>JAHAN</t>
  </si>
  <si>
    <t>Timéo</t>
  </si>
  <si>
    <t>LE GAVRIAN</t>
  </si>
  <si>
    <t>LETENNEUR</t>
  </si>
  <si>
    <t>LETHUILLIER</t>
  </si>
  <si>
    <t>Maël</t>
  </si>
  <si>
    <t>Justin</t>
  </si>
  <si>
    <t>OUARY</t>
  </si>
  <si>
    <t>PASSOS</t>
  </si>
  <si>
    <t>Paulin</t>
  </si>
  <si>
    <t>PAUGAM</t>
  </si>
  <si>
    <t>Ewen</t>
  </si>
  <si>
    <t>THUILLIER</t>
  </si>
  <si>
    <t>Timeo</t>
  </si>
  <si>
    <t>TRIBUT-GUEDE</t>
  </si>
  <si>
    <t>VARELLA</t>
  </si>
  <si>
    <t>ALLART</t>
  </si>
  <si>
    <t>Léo Paul</t>
  </si>
  <si>
    <t>MINIME 1 / BOY</t>
  </si>
  <si>
    <t>BERTRAN DE BALANDA</t>
  </si>
  <si>
    <t>BONNIN</t>
  </si>
  <si>
    <t>BORY</t>
  </si>
  <si>
    <t>Matisse</t>
  </si>
  <si>
    <t>BOUILLAND</t>
  </si>
  <si>
    <t>Aubin</t>
  </si>
  <si>
    <t>BUYENS</t>
  </si>
  <si>
    <t>CAILLON</t>
  </si>
  <si>
    <t>Benjamin</t>
  </si>
  <si>
    <t>Stanislas</t>
  </si>
  <si>
    <t>COULON</t>
  </si>
  <si>
    <t>Flore</t>
  </si>
  <si>
    <t>MINIME 1 / GIRL</t>
  </si>
  <si>
    <t>FILLATRE LEMAISTRE</t>
  </si>
  <si>
    <t>Sam</t>
  </si>
  <si>
    <t>GUICHARD</t>
  </si>
  <si>
    <t>Timothé</t>
  </si>
  <si>
    <t>HERAULT SICILIA</t>
  </si>
  <si>
    <t>HERVE</t>
  </si>
  <si>
    <t>Calixte</t>
  </si>
  <si>
    <t>HUBERT</t>
  </si>
  <si>
    <t>JALLAIS KERMARREC</t>
  </si>
  <si>
    <t>LAMBERT</t>
  </si>
  <si>
    <t>Ludwig</t>
  </si>
  <si>
    <t>LE MARCHAND</t>
  </si>
  <si>
    <t>MICHEL</t>
  </si>
  <si>
    <t>Vadim</t>
  </si>
  <si>
    <t>MIGEON</t>
  </si>
  <si>
    <t>PALMIERI</t>
  </si>
  <si>
    <t>PEIGNE</t>
  </si>
  <si>
    <t>Alfred</t>
  </si>
  <si>
    <t>PERON</t>
  </si>
  <si>
    <t>Sagamore</t>
  </si>
  <si>
    <t>REMY</t>
  </si>
  <si>
    <t>RUBIO</t>
  </si>
  <si>
    <t>TESSIER</t>
  </si>
  <si>
    <t>Alex</t>
  </si>
  <si>
    <t>VERT</t>
  </si>
  <si>
    <t>MINIME 2 / BOY</t>
  </si>
  <si>
    <t>BERTHELOT</t>
  </si>
  <si>
    <t>BOCQUEL-BRION</t>
  </si>
  <si>
    <t>BOUHOURD</t>
  </si>
  <si>
    <t>Lilian</t>
  </si>
  <si>
    <t>BOUVRAIS</t>
  </si>
  <si>
    <t>Léna</t>
  </si>
  <si>
    <t>MINIME 2 / GIRL</t>
  </si>
  <si>
    <t>Garance</t>
  </si>
  <si>
    <t>CHARLES</t>
  </si>
  <si>
    <t>0092 - GOLF DE LA BRETESCHE</t>
  </si>
  <si>
    <t>CHOPARD</t>
  </si>
  <si>
    <t>Lilwenn</t>
  </si>
  <si>
    <t>CIVEL</t>
  </si>
  <si>
    <t>DAUFOUY</t>
  </si>
  <si>
    <t>DE REU</t>
  </si>
  <si>
    <t>Romane</t>
  </si>
  <si>
    <t>FORGET</t>
  </si>
  <si>
    <t>GABLAIN</t>
  </si>
  <si>
    <t>Karl</t>
  </si>
  <si>
    <t>GASCOIN</t>
  </si>
  <si>
    <t>Balthazar</t>
  </si>
  <si>
    <t>Tiphaine</t>
  </si>
  <si>
    <t>GUILLE</t>
  </si>
  <si>
    <t>GUILLOT</t>
  </si>
  <si>
    <t>Cesar</t>
  </si>
  <si>
    <t>HEYLEN</t>
  </si>
  <si>
    <t>JOUAN</t>
  </si>
  <si>
    <t>KERJEAN</t>
  </si>
  <si>
    <t>Melchior</t>
  </si>
  <si>
    <t>LE BOURHIS</t>
  </si>
  <si>
    <t>Sixte</t>
  </si>
  <si>
    <t>Safine</t>
  </si>
  <si>
    <t>LINET</t>
  </si>
  <si>
    <t>MARTINEZ</t>
  </si>
  <si>
    <t>Corentin</t>
  </si>
  <si>
    <t>MEINGAN</t>
  </si>
  <si>
    <t>Yvan</t>
  </si>
  <si>
    <t>MOGENOT</t>
  </si>
  <si>
    <t>Louane</t>
  </si>
  <si>
    <t>Jacques</t>
  </si>
  <si>
    <t>SEBILO</t>
  </si>
  <si>
    <t>SELEM</t>
  </si>
  <si>
    <t>TANG PATUREL</t>
  </si>
  <si>
    <t>TERVE</t>
  </si>
  <si>
    <t>Vianney</t>
  </si>
  <si>
    <t>THERET-BONNET</t>
  </si>
  <si>
    <t>Eloan</t>
  </si>
  <si>
    <t>BALL</t>
  </si>
  <si>
    <t>CADET 1 / BOY</t>
  </si>
  <si>
    <t>BERTHE</t>
  </si>
  <si>
    <t>Gladys</t>
  </si>
  <si>
    <t>CADET 1 / GIRL</t>
  </si>
  <si>
    <t>BIRE</t>
  </si>
  <si>
    <t>Marcel</t>
  </si>
  <si>
    <t>BONNEAU-LEDOUX</t>
  </si>
  <si>
    <t>Elso</t>
  </si>
  <si>
    <t>CARRIER</t>
  </si>
  <si>
    <t>CHARRIER</t>
  </si>
  <si>
    <t>DEBUSSCHERE</t>
  </si>
  <si>
    <t>DELAVENNE</t>
  </si>
  <si>
    <t>DELTOMBE</t>
  </si>
  <si>
    <t>DONT</t>
  </si>
  <si>
    <t>DURAND</t>
  </si>
  <si>
    <t>GROUAS</t>
  </si>
  <si>
    <t>JAMIN</t>
  </si>
  <si>
    <t>LANCEREAU</t>
  </si>
  <si>
    <t>LANDAIS</t>
  </si>
  <si>
    <t>Ludovic</t>
  </si>
  <si>
    <t>Faustine</t>
  </si>
  <si>
    <t>PICHON</t>
  </si>
  <si>
    <t>QUINTIN DE KERCADIO</t>
  </si>
  <si>
    <t>Tristan</t>
  </si>
  <si>
    <t>Antonin</t>
  </si>
  <si>
    <t>SEBILLOT</t>
  </si>
  <si>
    <t>Ilan</t>
  </si>
  <si>
    <t>SUTEAU</t>
  </si>
  <si>
    <t>Emilien</t>
  </si>
  <si>
    <t>TANNEAU</t>
  </si>
  <si>
    <t>THOMERE</t>
  </si>
  <si>
    <t>TIRIAU</t>
  </si>
  <si>
    <t>CADET 2 / BOY</t>
  </si>
  <si>
    <t>CADET 2 / GIRL</t>
  </si>
  <si>
    <t>BESSE</t>
  </si>
  <si>
    <t>Julien</t>
  </si>
  <si>
    <t>COLIN</t>
  </si>
  <si>
    <t>Noah</t>
  </si>
  <si>
    <t>Amaury</t>
  </si>
  <si>
    <t>Etienne</t>
  </si>
  <si>
    <t>Match Gagné = 3 Points
Match Partagé = 2 Points
Match Perdu = 1 Point
Forfait = 0 Point</t>
  </si>
  <si>
    <t>Licence</t>
  </si>
  <si>
    <t>Classement Général 
- Rencontre Gagnée = 3 Points
- Rencontre Partagée = 2 Points
- Rencontre Perdue = 1 Point
Forfait = 0 Point</t>
  </si>
  <si>
    <t xml:space="preserve">Tour </t>
  </si>
  <si>
    <t>Le Croisic</t>
  </si>
  <si>
    <t>Nantes Erdre</t>
  </si>
  <si>
    <t>Pornic</t>
  </si>
  <si>
    <t>Ile d'Or</t>
  </si>
  <si>
    <t>La Baule</t>
  </si>
  <si>
    <t>St Sébastien</t>
  </si>
  <si>
    <t>Carquefou</t>
  </si>
  <si>
    <t>Savenay</t>
  </si>
  <si>
    <t>Index</t>
  </si>
  <si>
    <t>ROUX</t>
  </si>
  <si>
    <t>Pierre-Louis</t>
  </si>
  <si>
    <t>Quitterie</t>
  </si>
  <si>
    <t>LE LAY</t>
  </si>
  <si>
    <t>Amael</t>
  </si>
  <si>
    <t>GEORGE</t>
  </si>
  <si>
    <t>AUNEAU</t>
  </si>
  <si>
    <t>Philomene</t>
  </si>
  <si>
    <t>MORTIER</t>
  </si>
  <si>
    <t>Eden</t>
  </si>
  <si>
    <t>PEZIER</t>
  </si>
  <si>
    <t>DANIEAU</t>
  </si>
  <si>
    <t>Charly</t>
  </si>
  <si>
    <t>Aurèle</t>
  </si>
  <si>
    <t>BROCHARD HUET</t>
  </si>
  <si>
    <t>Marilou</t>
  </si>
  <si>
    <t>CHAZOTTES</t>
  </si>
  <si>
    <t>RICORDEL</t>
  </si>
  <si>
    <t>Tour Bleu</t>
  </si>
  <si>
    <t>Tour Vert</t>
  </si>
  <si>
    <t>J1</t>
  </si>
  <si>
    <t>J2</t>
  </si>
  <si>
    <t>J3</t>
  </si>
  <si>
    <t>J4</t>
  </si>
  <si>
    <t>J5</t>
  </si>
  <si>
    <t>JR1</t>
  </si>
  <si>
    <t>JR2</t>
  </si>
  <si>
    <t>Lieu Rencontre</t>
  </si>
  <si>
    <t>Nantes Vigneux</t>
  </si>
  <si>
    <t>GOLFs</t>
  </si>
  <si>
    <t>AMIS</t>
  </si>
  <si>
    <t>Ewan</t>
  </si>
  <si>
    <t>AUBRY DE LA NOE</t>
  </si>
  <si>
    <t>AUDOUIT</t>
  </si>
  <si>
    <t>AUGER</t>
  </si>
  <si>
    <t>BADIGNON</t>
  </si>
  <si>
    <t>BALCAEN</t>
  </si>
  <si>
    <t>BALEY</t>
  </si>
  <si>
    <t>BANCOURT</t>
  </si>
  <si>
    <t>BARDET</t>
  </si>
  <si>
    <t>Léon</t>
  </si>
  <si>
    <t>BATAILLE</t>
  </si>
  <si>
    <t>Thibault</t>
  </si>
  <si>
    <t>BAUDART</t>
  </si>
  <si>
    <t>BEILVERT</t>
  </si>
  <si>
    <t>BELLEC DUIGOU</t>
  </si>
  <si>
    <t>BERNHEIM</t>
  </si>
  <si>
    <t>BERTHIER</t>
  </si>
  <si>
    <t>BERTRAND</t>
  </si>
  <si>
    <t>Largo</t>
  </si>
  <si>
    <t>BEZIAU</t>
  </si>
  <si>
    <t>BIDAUD</t>
  </si>
  <si>
    <t>BIDET</t>
  </si>
  <si>
    <t>Eyma</t>
  </si>
  <si>
    <t>BLACKIE</t>
  </si>
  <si>
    <t>BOIVIN</t>
  </si>
  <si>
    <t>BOLTEAU</t>
  </si>
  <si>
    <t>BORDAIS-COLIN</t>
  </si>
  <si>
    <t>Sorenn</t>
  </si>
  <si>
    <t>BOUABDELA</t>
  </si>
  <si>
    <t>BOUCHER</t>
  </si>
  <si>
    <t>BOURDET-MENOREAU</t>
  </si>
  <si>
    <t>BOURHIS</t>
  </si>
  <si>
    <t>BRENY</t>
  </si>
  <si>
    <t>Theo</t>
  </si>
  <si>
    <t>BRUNET</t>
  </si>
  <si>
    <t>Leonard</t>
  </si>
  <si>
    <t>BUVRY</t>
  </si>
  <si>
    <t>Leo-Paul</t>
  </si>
  <si>
    <t>CALLEROT</t>
  </si>
  <si>
    <t>CAMY PEYRET</t>
  </si>
  <si>
    <t>Iris</t>
  </si>
  <si>
    <t>CARIOU</t>
  </si>
  <si>
    <t>Gaëtan</t>
  </si>
  <si>
    <t>CATTEAU</t>
  </si>
  <si>
    <t>CHAILLOU</t>
  </si>
  <si>
    <t>CHAUSSUNIER</t>
  </si>
  <si>
    <t>Celestin</t>
  </si>
  <si>
    <t>CHUPIN</t>
  </si>
  <si>
    <t>COCARDON</t>
  </si>
  <si>
    <t>Benoit</t>
  </si>
  <si>
    <t>COUERON</t>
  </si>
  <si>
    <t>DANAIS</t>
  </si>
  <si>
    <t>Aaron</t>
  </si>
  <si>
    <t>DE FLEURIEU</t>
  </si>
  <si>
    <t>DE LA BOURDONNAYE</t>
  </si>
  <si>
    <t>DELACHAUX</t>
  </si>
  <si>
    <t>DELAPORTE</t>
  </si>
  <si>
    <t>DELOMIER</t>
  </si>
  <si>
    <t>DESOBEAUX</t>
  </si>
  <si>
    <t>DEVISMES</t>
  </si>
  <si>
    <t>DHION TERTRAIS</t>
  </si>
  <si>
    <t>Marcus</t>
  </si>
  <si>
    <t>DROSNET</t>
  </si>
  <si>
    <t>DU REAU</t>
  </si>
  <si>
    <t>Madeleine</t>
  </si>
  <si>
    <t>FALL JOYAU</t>
  </si>
  <si>
    <t>Kady</t>
  </si>
  <si>
    <t>FARQUE</t>
  </si>
  <si>
    <t>FAUCHILLE</t>
  </si>
  <si>
    <t>Sixtine</t>
  </si>
  <si>
    <t>Victoire</t>
  </si>
  <si>
    <t>FEIGENBAUM</t>
  </si>
  <si>
    <t>Adriana</t>
  </si>
  <si>
    <t>FILLATRE</t>
  </si>
  <si>
    <t>FLOTTES</t>
  </si>
  <si>
    <t>Nohlan</t>
  </si>
  <si>
    <t>FORGE</t>
  </si>
  <si>
    <t>FRIOUX</t>
  </si>
  <si>
    <t>GALLET</t>
  </si>
  <si>
    <t>Amélia</t>
  </si>
  <si>
    <t>GARNIER</t>
  </si>
  <si>
    <t>GASNIER</t>
  </si>
  <si>
    <t>GERARD-GAUCHER</t>
  </si>
  <si>
    <t>Justine</t>
  </si>
  <si>
    <t>GUAIS</t>
  </si>
  <si>
    <t>GUEZOU</t>
  </si>
  <si>
    <t>GUILLERM-BLIN</t>
  </si>
  <si>
    <t>GUILLON</t>
  </si>
  <si>
    <t>Scott</t>
  </si>
  <si>
    <t>Nina</t>
  </si>
  <si>
    <t>GUINARD</t>
  </si>
  <si>
    <t>Hadrien</t>
  </si>
  <si>
    <t>GUYADER</t>
  </si>
  <si>
    <t>Come</t>
  </si>
  <si>
    <t>HAGNERE</t>
  </si>
  <si>
    <t>HALLEGUEN</t>
  </si>
  <si>
    <t>HAMELIN-JOTEREAU</t>
  </si>
  <si>
    <t>Arsene</t>
  </si>
  <si>
    <t>HAMON</t>
  </si>
  <si>
    <t>HELARD</t>
  </si>
  <si>
    <t>HERISSON</t>
  </si>
  <si>
    <t>HEYDORFF</t>
  </si>
  <si>
    <t>JADE</t>
  </si>
  <si>
    <t>Evan</t>
  </si>
  <si>
    <t>JAFFRAIN</t>
  </si>
  <si>
    <t>Cléandre</t>
  </si>
  <si>
    <t>JESTIN</t>
  </si>
  <si>
    <t>JIANG</t>
  </si>
  <si>
    <t>JOBARD</t>
  </si>
  <si>
    <t>Ferréol</t>
  </si>
  <si>
    <t>JUHEL</t>
  </si>
  <si>
    <t>KERFRIDEN HUPPERMANN</t>
  </si>
  <si>
    <t>KERNINON</t>
  </si>
  <si>
    <t>Ronan</t>
  </si>
  <si>
    <t>KERVRAN</t>
  </si>
  <si>
    <t>L'HERMITTE</t>
  </si>
  <si>
    <t>L'HONORE</t>
  </si>
  <si>
    <t>Leo</t>
  </si>
  <si>
    <t>Olivia</t>
  </si>
  <si>
    <t>LECOCQ LOUERAT</t>
  </si>
  <si>
    <t>Guilem</t>
  </si>
  <si>
    <t>LEFEVRE</t>
  </si>
  <si>
    <t>Falou</t>
  </si>
  <si>
    <t>LEGOFF DASPIC</t>
  </si>
  <si>
    <t>LEGUEN</t>
  </si>
  <si>
    <t>Marley</t>
  </si>
  <si>
    <t>LEJEUNE</t>
  </si>
  <si>
    <t>Leon</t>
  </si>
  <si>
    <t>LEMAITRE</t>
  </si>
  <si>
    <t>LEMERLE</t>
  </si>
  <si>
    <t>LEMIRRE</t>
  </si>
  <si>
    <t>LEMONNIER</t>
  </si>
  <si>
    <t>LEPRETRE</t>
  </si>
  <si>
    <t>Leonord</t>
  </si>
  <si>
    <t>LEVEQUE</t>
  </si>
  <si>
    <t>Lucien</t>
  </si>
  <si>
    <t>LIMOU</t>
  </si>
  <si>
    <t>LOIRET</t>
  </si>
  <si>
    <t>LOPEZ PLAZA</t>
  </si>
  <si>
    <t>Lilou</t>
  </si>
  <si>
    <t>LORIN LE GUERINEL</t>
  </si>
  <si>
    <t>MAILLET JEGOU</t>
  </si>
  <si>
    <t>MALAHEL</t>
  </si>
  <si>
    <t>MANCERON</t>
  </si>
  <si>
    <t>Mateo</t>
  </si>
  <si>
    <t>MANROT</t>
  </si>
  <si>
    <t>MARTIN</t>
  </si>
  <si>
    <t>MASSERON</t>
  </si>
  <si>
    <t>MATHELIER</t>
  </si>
  <si>
    <t>Briac</t>
  </si>
  <si>
    <t>MENARD</t>
  </si>
  <si>
    <t>MERLET</t>
  </si>
  <si>
    <t>Lilas</t>
  </si>
  <si>
    <t>METAYER</t>
  </si>
  <si>
    <t>MOULY-AIGROT</t>
  </si>
  <si>
    <t>Josselin</t>
  </si>
  <si>
    <t>NOBECOURT</t>
  </si>
  <si>
    <t>Anton</t>
  </si>
  <si>
    <t>NOGUES</t>
  </si>
  <si>
    <t>NOURI</t>
  </si>
  <si>
    <t>Lya</t>
  </si>
  <si>
    <t>OLLIVIER</t>
  </si>
  <si>
    <t>ORAIN</t>
  </si>
  <si>
    <t>Celiann</t>
  </si>
  <si>
    <t>PENNANGUER</t>
  </si>
  <si>
    <t>PERRAIS</t>
  </si>
  <si>
    <t>PETRINI</t>
  </si>
  <si>
    <t>PEUVREL</t>
  </si>
  <si>
    <t>PIERRE</t>
  </si>
  <si>
    <t>PLOUVIER</t>
  </si>
  <si>
    <t>POHLENZ</t>
  </si>
  <si>
    <t>POIDEVIN</t>
  </si>
  <si>
    <t>PORCHERET</t>
  </si>
  <si>
    <t>POREE</t>
  </si>
  <si>
    <t>POUQUET</t>
  </si>
  <si>
    <t>PRENAT</t>
  </si>
  <si>
    <t>QUAIRET</t>
  </si>
  <si>
    <t>RABAUD</t>
  </si>
  <si>
    <t>RATAJCZACK</t>
  </si>
  <si>
    <t>RAVIER</t>
  </si>
  <si>
    <t>REBER</t>
  </si>
  <si>
    <t>REMAUD</t>
  </si>
  <si>
    <t>RIFFAUD</t>
  </si>
  <si>
    <t>RIGAUD</t>
  </si>
  <si>
    <t>RIO</t>
  </si>
  <si>
    <t>RIOU</t>
  </si>
  <si>
    <t>ROESCH</t>
  </si>
  <si>
    <t>Aurore</t>
  </si>
  <si>
    <t>ROSE</t>
  </si>
  <si>
    <t>Elouan</t>
  </si>
  <si>
    <t>SAMSON</t>
  </si>
  <si>
    <t>Maya</t>
  </si>
  <si>
    <t>SAVARESSE</t>
  </si>
  <si>
    <t>Jad</t>
  </si>
  <si>
    <t>SAYER</t>
  </si>
  <si>
    <t>Loic</t>
  </si>
  <si>
    <t>TROCHU</t>
  </si>
  <si>
    <t>UZAN</t>
  </si>
  <si>
    <t>Lyor</t>
  </si>
  <si>
    <t>Royaume-Uni</t>
  </si>
  <si>
    <t>VERBAERE MONNIER</t>
  </si>
  <si>
    <t>VERCRUYSSE</t>
  </si>
  <si>
    <t>VERONET</t>
  </si>
  <si>
    <t>VERQUERE</t>
  </si>
  <si>
    <t>VIDALENC</t>
  </si>
  <si>
    <t>VOISON</t>
  </si>
  <si>
    <t>YERMANI</t>
  </si>
  <si>
    <t>Cat</t>
  </si>
  <si>
    <t>Boules</t>
  </si>
  <si>
    <t>Départage nb trous Gagnés total</t>
  </si>
  <si>
    <t>Guérande 1</t>
  </si>
  <si>
    <t>Guérande 2</t>
  </si>
  <si>
    <t>AUGU</t>
  </si>
  <si>
    <t xml:space="preserve">Double 1
</t>
  </si>
  <si>
    <t xml:space="preserve">Double 2
</t>
  </si>
  <si>
    <t>Résultat global</t>
  </si>
  <si>
    <t>Résultat des matchs</t>
  </si>
  <si>
    <t>CDG44 - Interclubs Hiver Jeunes 2024-2025</t>
  </si>
  <si>
    <t>Catégories : U8 à U18</t>
  </si>
  <si>
    <t xml:space="preserve">Greensome en Double sur 9 trous
</t>
  </si>
  <si>
    <t>Match-play en Greensome  sur 9 trous. Somme des index des 2 joueurs doit être supérieur à 36
- Trou gagné = 1 Point pour l’équipe gagnante
- Trou partagé = 1 Point pour chaque équipe
- Trou perdu = 0 Point pour l’équipe perdante
- FORFAIT Joueurs : 0  Trous Gagnés  pour match  FORFAIT /  5 Trous Gagnés  pour  match OPPOSE</t>
  </si>
  <si>
    <t>JR3</t>
  </si>
  <si>
    <t>Equipes</t>
  </si>
  <si>
    <t>Guérande</t>
  </si>
  <si>
    <t>Carquefou 1</t>
  </si>
  <si>
    <t>Carquefou 2</t>
  </si>
  <si>
    <t>Guérande 3</t>
  </si>
  <si>
    <t>Guérande 4</t>
  </si>
  <si>
    <t>Nantes Erdre 1</t>
  </si>
  <si>
    <t>Nantes Erdre 2</t>
  </si>
  <si>
    <t>Pornic 1</t>
  </si>
  <si>
    <t>Pornic 2</t>
  </si>
  <si>
    <t>St Sébastien 1</t>
  </si>
  <si>
    <t>St Sébastien 2</t>
  </si>
  <si>
    <t>ABAZIOU</t>
  </si>
  <si>
    <t>ABOU EL FATH</t>
  </si>
  <si>
    <t>Razane</t>
  </si>
  <si>
    <t>ADAM</t>
  </si>
  <si>
    <t>ADRIEN</t>
  </si>
  <si>
    <t>Elise</t>
  </si>
  <si>
    <t>AIRAUD</t>
  </si>
  <si>
    <t>ALEXIS</t>
  </si>
  <si>
    <t>ALLAINGUILLAUME</t>
  </si>
  <si>
    <t>ADULTE M</t>
  </si>
  <si>
    <t>ALLARD</t>
  </si>
  <si>
    <t>Isaac</t>
  </si>
  <si>
    <t>ARCHIMBAUD</t>
  </si>
  <si>
    <t>AUBRY</t>
  </si>
  <si>
    <t>BAILLY</t>
  </si>
  <si>
    <t>Léanna</t>
  </si>
  <si>
    <t>BENEZETH</t>
  </si>
  <si>
    <t>Léo-Paul</t>
  </si>
  <si>
    <t>Terence</t>
  </si>
  <si>
    <t>BERNARD DE LA GATINAIS</t>
  </si>
  <si>
    <t>Gaetan</t>
  </si>
  <si>
    <t>Guillaume</t>
  </si>
  <si>
    <t>ADULTE F</t>
  </si>
  <si>
    <t>BERTIN</t>
  </si>
  <si>
    <t>Hortense</t>
  </si>
  <si>
    <t>BESSON</t>
  </si>
  <si>
    <t>BEZE</t>
  </si>
  <si>
    <t>BIHAN</t>
  </si>
  <si>
    <t>Alexane</t>
  </si>
  <si>
    <t>BIZEUL MELENDEZ</t>
  </si>
  <si>
    <t>Sebastien</t>
  </si>
  <si>
    <t>BLANCHARD</t>
  </si>
  <si>
    <t>Pierre-Nicolas</t>
  </si>
  <si>
    <t>BOCAHUT</t>
  </si>
  <si>
    <t>BOTTIN</t>
  </si>
  <si>
    <t>BOULAHROUF</t>
  </si>
  <si>
    <t>Elijah</t>
  </si>
  <si>
    <t>BOULVARD</t>
  </si>
  <si>
    <t>BOURE</t>
  </si>
  <si>
    <t>Nova</t>
  </si>
  <si>
    <t>BRASILLE</t>
  </si>
  <si>
    <t>Aristide</t>
  </si>
  <si>
    <t>Hippolyte</t>
  </si>
  <si>
    <t>BREERETTE</t>
  </si>
  <si>
    <t>BRETON</t>
  </si>
  <si>
    <t>Isidore</t>
  </si>
  <si>
    <t>BRIARD</t>
  </si>
  <si>
    <t>BRISSON</t>
  </si>
  <si>
    <t>Malcolm</t>
  </si>
  <si>
    <t>BUATOIS</t>
  </si>
  <si>
    <t>BULLIER</t>
  </si>
  <si>
    <t>Matthieu</t>
  </si>
  <si>
    <t>BURGER</t>
  </si>
  <si>
    <t>BYIMBO DELA PORTE DUTHEIL</t>
  </si>
  <si>
    <t>CABANES</t>
  </si>
  <si>
    <t>CADEAU</t>
  </si>
  <si>
    <t>Eloïse</t>
  </si>
  <si>
    <t>Theodore</t>
  </si>
  <si>
    <t>CAIGNET</t>
  </si>
  <si>
    <t>CAUZIT</t>
  </si>
  <si>
    <t>CHAPEL</t>
  </si>
  <si>
    <t>CHATEAU</t>
  </si>
  <si>
    <t>Anna Carolina</t>
  </si>
  <si>
    <t>Gaston</t>
  </si>
  <si>
    <t>CHEVAL</t>
  </si>
  <si>
    <t>CHILLON</t>
  </si>
  <si>
    <t>CHIRON</t>
  </si>
  <si>
    <t>CHOURAQUI</t>
  </si>
  <si>
    <t>CHRISTIAN</t>
  </si>
  <si>
    <t>Pierre Eloi</t>
  </si>
  <si>
    <t>CIEZZA-DANIEL</t>
  </si>
  <si>
    <t>Colin</t>
  </si>
  <si>
    <t>CLAIREMBAULT</t>
  </si>
  <si>
    <t>CLERO</t>
  </si>
  <si>
    <t>COHEN</t>
  </si>
  <si>
    <t>Clémentine</t>
  </si>
  <si>
    <t>Lily</t>
  </si>
  <si>
    <t>COMMINS</t>
  </si>
  <si>
    <t>CRABITGALLARD</t>
  </si>
  <si>
    <t>CROSSOUARD</t>
  </si>
  <si>
    <t>DABIN</t>
  </si>
  <si>
    <t>DE DURFORT</t>
  </si>
  <si>
    <t>DE VALENCE</t>
  </si>
  <si>
    <t>DELATTRE</t>
  </si>
  <si>
    <t>Ferdinand</t>
  </si>
  <si>
    <t>DELL</t>
  </si>
  <si>
    <t>DELPERIER</t>
  </si>
  <si>
    <t>DENIER</t>
  </si>
  <si>
    <t>DENIGOT</t>
  </si>
  <si>
    <t>DENNERY</t>
  </si>
  <si>
    <t>Thibaud</t>
  </si>
  <si>
    <t>DEPARIS</t>
  </si>
  <si>
    <t>Leane</t>
  </si>
  <si>
    <t>DESLANDES</t>
  </si>
  <si>
    <t>Berenice</t>
  </si>
  <si>
    <t>DEVENYNS</t>
  </si>
  <si>
    <t>DOLOU</t>
  </si>
  <si>
    <t>DOOR</t>
  </si>
  <si>
    <t>DOUSSET</t>
  </si>
  <si>
    <t>Colombe</t>
  </si>
  <si>
    <t>DREHER</t>
  </si>
  <si>
    <t>DUBOIS MARTINEZ</t>
  </si>
  <si>
    <t>DUCROT</t>
  </si>
  <si>
    <t>DUFOUR</t>
  </si>
  <si>
    <t>Laua</t>
  </si>
  <si>
    <t>DUFRANCATEL</t>
  </si>
  <si>
    <t>DUGUE</t>
  </si>
  <si>
    <t>Maïwenn</t>
  </si>
  <si>
    <t>DUPÉ</t>
  </si>
  <si>
    <t>DUQUENNE</t>
  </si>
  <si>
    <t>Zaccary</t>
  </si>
  <si>
    <t>DUVAIL</t>
  </si>
  <si>
    <t>Clemence</t>
  </si>
  <si>
    <t>FERRAN</t>
  </si>
  <si>
    <t>FLOCHLAY</t>
  </si>
  <si>
    <t>FOUGERAIS</t>
  </si>
  <si>
    <t>FOUQUET</t>
  </si>
  <si>
    <t>FREMONT</t>
  </si>
  <si>
    <t>FROIDEVAUX</t>
  </si>
  <si>
    <t>GABORIEAU</t>
  </si>
  <si>
    <t>GAILLARD</t>
  </si>
  <si>
    <t>GALLI</t>
  </si>
  <si>
    <t>Suisse</t>
  </si>
  <si>
    <t>GAY</t>
  </si>
  <si>
    <t>GEFFRAY</t>
  </si>
  <si>
    <t>GEORGI LAFONT</t>
  </si>
  <si>
    <t>Sasha</t>
  </si>
  <si>
    <t>GERARD</t>
  </si>
  <si>
    <t>Ian</t>
  </si>
  <si>
    <t>Roman</t>
  </si>
  <si>
    <t>GERVAIS</t>
  </si>
  <si>
    <t>GIBERT</t>
  </si>
  <si>
    <t>GILLET</t>
  </si>
  <si>
    <t>Jean Edouard</t>
  </si>
  <si>
    <t>GONTOUT</t>
  </si>
  <si>
    <t>Tess</t>
  </si>
  <si>
    <t>GORRIAS</t>
  </si>
  <si>
    <t>GOUAISBAUT</t>
  </si>
  <si>
    <t>GOUIN</t>
  </si>
  <si>
    <t>GOUSSET</t>
  </si>
  <si>
    <t>Tim</t>
  </si>
  <si>
    <t>GRALL</t>
  </si>
  <si>
    <t>GRASSET</t>
  </si>
  <si>
    <t>Pyram</t>
  </si>
  <si>
    <t>GREGOIRE</t>
  </si>
  <si>
    <t>GRIFFAUT</t>
  </si>
  <si>
    <t>GROLAUD DE MOULINS</t>
  </si>
  <si>
    <t>GROLEAU</t>
  </si>
  <si>
    <t>GROLLIER-ARNOLD</t>
  </si>
  <si>
    <t>GUERIN</t>
  </si>
  <si>
    <t>GUILLARD</t>
  </si>
  <si>
    <t>HECQUET</t>
  </si>
  <si>
    <t>HELBERT</t>
  </si>
  <si>
    <t>HEUZE-JAVAUX</t>
  </si>
  <si>
    <t>HEVIN</t>
  </si>
  <si>
    <t>HUPIN</t>
  </si>
  <si>
    <t>HUVELIN</t>
  </si>
  <si>
    <t>IZRAEL</t>
  </si>
  <si>
    <t>JACQUEMET</t>
  </si>
  <si>
    <t>JANNIN</t>
  </si>
  <si>
    <t>JANTHIAL</t>
  </si>
  <si>
    <t>JAUNET</t>
  </si>
  <si>
    <t>Tomy</t>
  </si>
  <si>
    <t>Frank</t>
  </si>
  <si>
    <t>JOUANJEAN</t>
  </si>
  <si>
    <t>Virgile</t>
  </si>
  <si>
    <t>JOUMRATI</t>
  </si>
  <si>
    <t>Lola</t>
  </si>
  <si>
    <t>JOUSSE</t>
  </si>
  <si>
    <t>JULIEN</t>
  </si>
  <si>
    <t>JULLIEN</t>
  </si>
  <si>
    <t>Leopold</t>
  </si>
  <si>
    <t>KORCHIA</t>
  </si>
  <si>
    <t>Dan</t>
  </si>
  <si>
    <t>LAMBRON</t>
  </si>
  <si>
    <t>LANNES</t>
  </si>
  <si>
    <t>LANNUZEL</t>
  </si>
  <si>
    <t>LANTA</t>
  </si>
  <si>
    <t>LAQUIERE</t>
  </si>
  <si>
    <t>Anne-Mai</t>
  </si>
  <si>
    <t>LE BALC'H</t>
  </si>
  <si>
    <t>Cassandre</t>
  </si>
  <si>
    <t>LE FUR</t>
  </si>
  <si>
    <t>LE GUEN</t>
  </si>
  <si>
    <t>LE GUILLOU</t>
  </si>
  <si>
    <t>Andrea</t>
  </si>
  <si>
    <t>LE MASLE</t>
  </si>
  <si>
    <t>LE MEVEL</t>
  </si>
  <si>
    <t>LE PIN</t>
  </si>
  <si>
    <t>LE ROUIC</t>
  </si>
  <si>
    <t>Philippe</t>
  </si>
  <si>
    <t>LEBASTARD</t>
  </si>
  <si>
    <t>LEBESCOND</t>
  </si>
  <si>
    <t>LEBON</t>
  </si>
  <si>
    <t>LECLAIR</t>
  </si>
  <si>
    <t>Ivan</t>
  </si>
  <si>
    <t>Mathéo</t>
  </si>
  <si>
    <t>LEGOUBIN</t>
  </si>
  <si>
    <t>Ielena</t>
  </si>
  <si>
    <t>LELIEVRE</t>
  </si>
  <si>
    <t>LENEVEU</t>
  </si>
  <si>
    <t>LEQUY</t>
  </si>
  <si>
    <t>LERIC</t>
  </si>
  <si>
    <t>Nathéo</t>
  </si>
  <si>
    <t>LESPAGNOL</t>
  </si>
  <si>
    <t>LEVY</t>
  </si>
  <si>
    <t>LOAEC</t>
  </si>
  <si>
    <t>LOIRE</t>
  </si>
  <si>
    <t>Thimothee</t>
  </si>
  <si>
    <t>Edmond</t>
  </si>
  <si>
    <t>LOUET</t>
  </si>
  <si>
    <t>LOUSSOUARN</t>
  </si>
  <si>
    <t>Louis Marie</t>
  </si>
  <si>
    <t>LOYER</t>
  </si>
  <si>
    <t>LUMIERE-CAMUS</t>
  </si>
  <si>
    <t>Alessandro</t>
  </si>
  <si>
    <t>LUMINET</t>
  </si>
  <si>
    <t>LUPIANEZ</t>
  </si>
  <si>
    <t>Astrid</t>
  </si>
  <si>
    <t>LUTUN</t>
  </si>
  <si>
    <t>MAHE</t>
  </si>
  <si>
    <t>Keli'I</t>
  </si>
  <si>
    <t>MANDINE</t>
  </si>
  <si>
    <t>MANDY</t>
  </si>
  <si>
    <t>Brune</t>
  </si>
  <si>
    <t>MAUBOUCHER</t>
  </si>
  <si>
    <t>MELON</t>
  </si>
  <si>
    <t>Anouk</t>
  </si>
  <si>
    <t>MICHALCZYK</t>
  </si>
  <si>
    <t>MICHEAU</t>
  </si>
  <si>
    <t>Tanguy</t>
  </si>
  <si>
    <t>MISLER</t>
  </si>
  <si>
    <t>MOISAN THEBAULT</t>
  </si>
  <si>
    <t>MORANÇAIS</t>
  </si>
  <si>
    <t>MORIN CLAPAUD</t>
  </si>
  <si>
    <t>MOULET-JACQMIN</t>
  </si>
  <si>
    <t>MOUTY</t>
  </si>
  <si>
    <t>Conan</t>
  </si>
  <si>
    <t>MOYON</t>
  </si>
  <si>
    <t>Eugene</t>
  </si>
  <si>
    <t>MURZEAU</t>
  </si>
  <si>
    <t>MUSQUER</t>
  </si>
  <si>
    <t>Ava</t>
  </si>
  <si>
    <t>Axelle</t>
  </si>
  <si>
    <t>Cleo</t>
  </si>
  <si>
    <t>NARDIN</t>
  </si>
  <si>
    <t>NEUILLY ATLAS</t>
  </si>
  <si>
    <t>NGUYEN</t>
  </si>
  <si>
    <t>NIVET</t>
  </si>
  <si>
    <t>NOBILEAU</t>
  </si>
  <si>
    <t>OBERSON</t>
  </si>
  <si>
    <t>OSBACH</t>
  </si>
  <si>
    <t>PAPON MECHOULAN</t>
  </si>
  <si>
    <t>PARE</t>
  </si>
  <si>
    <t>PARIGOT</t>
  </si>
  <si>
    <t>PAROIS</t>
  </si>
  <si>
    <t>PATARIN</t>
  </si>
  <si>
    <t>PERRAULT</t>
  </si>
  <si>
    <t>PERRET</t>
  </si>
  <si>
    <t>PETITEAU</t>
  </si>
  <si>
    <t>PEULTIER</t>
  </si>
  <si>
    <t>PFISTER</t>
  </si>
  <si>
    <t>Brieuc</t>
  </si>
  <si>
    <t>PONDI</t>
  </si>
  <si>
    <t>Eiyas</t>
  </si>
  <si>
    <t>Yoni</t>
  </si>
  <si>
    <t>POTTIER</t>
  </si>
  <si>
    <t>PRONIER</t>
  </si>
  <si>
    <t>QUERE</t>
  </si>
  <si>
    <t>QUEROUIL</t>
  </si>
  <si>
    <t>RAVAUT</t>
  </si>
  <si>
    <t>Célian</t>
  </si>
  <si>
    <t>RIALLAND</t>
  </si>
  <si>
    <t>RIBOUCHON</t>
  </si>
  <si>
    <t>Elliot</t>
  </si>
  <si>
    <t>RINGEARD</t>
  </si>
  <si>
    <t>ROBERT</t>
  </si>
  <si>
    <t>ROCHE</t>
  </si>
  <si>
    <t>Swann</t>
  </si>
  <si>
    <t>ROUAUD</t>
  </si>
  <si>
    <t>Janah</t>
  </si>
  <si>
    <t>ROUSSEAU</t>
  </si>
  <si>
    <t>RUELLE</t>
  </si>
  <si>
    <t>Nils</t>
  </si>
  <si>
    <t>SINEAU</t>
  </si>
  <si>
    <t>STEPHANT</t>
  </si>
  <si>
    <t>Arnold</t>
  </si>
  <si>
    <t>STRUMENDO</t>
  </si>
  <si>
    <t>Fabio</t>
  </si>
  <si>
    <t>TAILLANDIER</t>
  </si>
  <si>
    <t>Mathys</t>
  </si>
  <si>
    <t>TAILLON</t>
  </si>
  <si>
    <t>TAUPIN</t>
  </si>
  <si>
    <t>THIREAU</t>
  </si>
  <si>
    <t>Lars</t>
  </si>
  <si>
    <t>TOSTIVINT</t>
  </si>
  <si>
    <t>TOUZALIN</t>
  </si>
  <si>
    <t>TRAIMOND</t>
  </si>
  <si>
    <t>TRICHEREAU</t>
  </si>
  <si>
    <t>TUNA</t>
  </si>
  <si>
    <t>TURQUET</t>
  </si>
  <si>
    <t>URVOAZ</t>
  </si>
  <si>
    <t>Théo</t>
  </si>
  <si>
    <t>VALTRID</t>
  </si>
  <si>
    <t>VANDEWALLE</t>
  </si>
  <si>
    <t>VERCELLETTO</t>
  </si>
  <si>
    <t>VERGé</t>
  </si>
  <si>
    <t>VERLINGUE</t>
  </si>
  <si>
    <t>Thais</t>
  </si>
  <si>
    <t>VETELÉ</t>
  </si>
  <si>
    <t>Pio</t>
  </si>
  <si>
    <t>VIGNERONT</t>
  </si>
  <si>
    <t>VILA</t>
  </si>
  <si>
    <t>VIVIER</t>
  </si>
  <si>
    <t>WYBO</t>
  </si>
  <si>
    <t>DATE_IDX</t>
  </si>
  <si>
    <t>2627 - AS ORANGE NANTES MKL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</si>
</sst>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0" fillId="2" borderId="16" xfId="0" applyFill="1" applyBorder="1" applyAlignment="1" applyProtection="1">
      <alignment horizontal="center" vertical="center"/>
      <protection hidden="1"/>
    </xf>
    <xf numFmtId="0" fontId="0" fillId="2" borderId="17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19" xfId="0" applyFill="1" applyBorder="1" applyAlignment="1" applyProtection="1">
      <alignment horizontal="center" vertic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0" fillId="4" borderId="36" xfId="0" applyFill="1" applyBorder="1" applyAlignment="1" applyProtection="1">
      <alignment horizontal="center" vertical="center"/>
      <protection hidden="1"/>
    </xf>
    <xf numFmtId="0" fontId="0" fillId="4" borderId="27" xfId="0" applyFill="1" applyBorder="1" applyAlignment="1" applyProtection="1">
      <alignment horizontal="center" vertical="center"/>
      <protection hidden="1"/>
    </xf>
    <xf numFmtId="0" fontId="0" fillId="4" borderId="28" xfId="0" applyFill="1" applyBorder="1" applyAlignment="1" applyProtection="1">
      <alignment horizontal="center" vertical="center"/>
      <protection hidden="1"/>
    </xf>
    <xf numFmtId="0" fontId="0" fillId="4" borderId="26" xfId="0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6" borderId="2" xfId="0" applyFill="1" applyBorder="1" applyAlignment="1" applyProtection="1">
      <alignment horizontal="center" vertical="center"/>
      <protection hidden="1"/>
    </xf>
    <xf numFmtId="0" fontId="0" fillId="7" borderId="2" xfId="0" applyFill="1" applyBorder="1" applyAlignment="1" applyProtection="1">
      <alignment horizontal="center" vertic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21" xfId="0" applyFill="1" applyBorder="1" applyAlignment="1" applyProtection="1">
      <alignment horizontal="center" vertical="center"/>
      <protection hidden="1"/>
    </xf>
    <xf numFmtId="0" fontId="0" fillId="2" borderId="22" xfId="0" applyFill="1" applyBorder="1" applyAlignment="1" applyProtection="1">
      <alignment horizontal="center" vertical="center"/>
      <protection hidden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4" borderId="44" xfId="0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0" fillId="8" borderId="4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2" borderId="21" xfId="0" applyFill="1" applyBorder="1" applyAlignment="1" applyProtection="1">
      <alignment horizontal="center" vertical="center" wrapText="1"/>
      <protection hidden="1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8" borderId="7" xfId="0" applyFont="1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5" borderId="2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 wrapText="1"/>
      <protection hidden="1"/>
    </xf>
    <xf numFmtId="0" fontId="0" fillId="8" borderId="48" xfId="0" applyFill="1" applyBorder="1" applyAlignment="1">
      <alignment horizontal="center" vertical="center"/>
    </xf>
    <xf numFmtId="0" fontId="0" fillId="8" borderId="49" xfId="0" applyFill="1" applyBorder="1" applyAlignment="1">
      <alignment horizontal="center" vertical="center"/>
    </xf>
    <xf numFmtId="0" fontId="0" fillId="8" borderId="3" xfId="0" applyFill="1" applyBorder="1" applyAlignment="1" applyProtection="1">
      <alignment horizontal="center" vertical="center"/>
      <protection locked="0"/>
    </xf>
    <xf numFmtId="0" fontId="0" fillId="8" borderId="8" xfId="0" applyFill="1" applyBorder="1" applyAlignment="1" applyProtection="1">
      <alignment horizontal="center" vertical="center"/>
      <protection locked="0"/>
    </xf>
    <xf numFmtId="0" fontId="0" fillId="9" borderId="45" xfId="0" applyFill="1" applyBorder="1" applyAlignment="1" applyProtection="1">
      <alignment horizontal="center" vertical="center" wrapText="1"/>
      <protection hidden="1"/>
    </xf>
    <xf numFmtId="0" fontId="0" fillId="9" borderId="47" xfId="0" applyFill="1" applyBorder="1" applyAlignment="1" applyProtection="1">
      <alignment horizontal="center" vertical="center"/>
      <protection hidden="1"/>
    </xf>
    <xf numFmtId="0" fontId="2" fillId="4" borderId="12" xfId="0" applyFont="1" applyFill="1" applyBorder="1" applyAlignment="1" applyProtection="1">
      <alignment horizontal="center" vertical="center"/>
      <protection hidden="1"/>
    </xf>
    <xf numFmtId="0" fontId="2" fillId="4" borderId="13" xfId="0" applyFont="1" applyFill="1" applyBorder="1" applyAlignment="1" applyProtection="1">
      <alignment horizontal="center" vertical="center"/>
      <protection hidden="1"/>
    </xf>
    <xf numFmtId="0" fontId="2" fillId="4" borderId="43" xfId="0" applyFont="1" applyFill="1" applyBorder="1" applyAlignment="1" applyProtection="1">
      <alignment horizontal="center" vertical="center"/>
      <protection hidden="1"/>
    </xf>
    <xf numFmtId="0" fontId="2" fillId="4" borderId="14" xfId="0" applyFont="1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5" borderId="26" xfId="0" applyFill="1" applyBorder="1" applyAlignment="1" applyProtection="1">
      <alignment horizontal="center" vertical="center"/>
      <protection locked="0"/>
    </xf>
    <xf numFmtId="0" fontId="0" fillId="5" borderId="37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hidden="1"/>
    </xf>
    <xf numFmtId="0" fontId="0" fillId="4" borderId="2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6" borderId="26" xfId="0" applyFill="1" applyBorder="1" applyAlignment="1" applyProtection="1">
      <alignment horizontal="center" vertical="center"/>
      <protection hidden="1"/>
    </xf>
    <xf numFmtId="0" fontId="0" fillId="6" borderId="37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 wrapText="1"/>
      <protection hidden="1"/>
    </xf>
    <xf numFmtId="0" fontId="0" fillId="7" borderId="33" xfId="0" applyFill="1" applyBorder="1" applyAlignment="1" applyProtection="1">
      <alignment horizontal="center" vertical="center" wrapText="1"/>
      <protection hidden="1"/>
    </xf>
    <xf numFmtId="0" fontId="0" fillId="7" borderId="5" xfId="0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 wrapText="1"/>
      <protection hidden="1"/>
    </xf>
    <xf numFmtId="0" fontId="0" fillId="7" borderId="34" xfId="0" applyFill="1" applyBorder="1" applyAlignment="1" applyProtection="1">
      <alignment horizontal="center" vertical="center" wrapText="1"/>
      <protection hidden="1"/>
    </xf>
    <xf numFmtId="0" fontId="0" fillId="7" borderId="7" xfId="0" applyFill="1" applyBorder="1" applyAlignment="1" applyProtection="1">
      <alignment horizontal="center" vertical="center" wrapText="1"/>
      <protection hidden="1"/>
    </xf>
    <xf numFmtId="0" fontId="0" fillId="7" borderId="9" xfId="0" applyFill="1" applyBorder="1" applyAlignment="1" applyProtection="1">
      <alignment horizontal="center" vertical="center" wrapText="1"/>
      <protection hidden="1"/>
    </xf>
    <xf numFmtId="0" fontId="0" fillId="7" borderId="35" xfId="0" applyFill="1" applyBorder="1" applyAlignment="1" applyProtection="1">
      <alignment horizontal="center" vertical="center" wrapText="1"/>
      <protection hidden="1"/>
    </xf>
    <xf numFmtId="0" fontId="0" fillId="7" borderId="10" xfId="0" applyFill="1" applyBorder="1" applyAlignment="1" applyProtection="1">
      <alignment horizontal="center" vertical="center" wrapText="1"/>
      <protection hidden="1"/>
    </xf>
    <xf numFmtId="0" fontId="0" fillId="2" borderId="21" xfId="0" applyFill="1" applyBorder="1" applyAlignment="1" applyProtection="1">
      <alignment horizontal="center" vertical="center" wrapText="1"/>
      <protection hidden="1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4" borderId="24" xfId="0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 wrapText="1"/>
      <protection hidden="1"/>
    </xf>
    <xf numFmtId="0" fontId="0" fillId="6" borderId="4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4" borderId="24" xfId="0" applyFill="1" applyBorder="1" applyAlignment="1" applyProtection="1">
      <alignment horizontal="center" vertical="center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2" borderId="23" xfId="0" applyFill="1" applyBorder="1" applyAlignment="1" applyProtection="1">
      <alignment horizontal="center" vertical="center" wrapText="1"/>
      <protection hidden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3" borderId="15" xfId="0" applyFill="1" applyBorder="1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" fillId="4" borderId="23" xfId="0" applyFont="1" applyFill="1" applyBorder="1" applyAlignment="1" applyProtection="1">
      <alignment horizontal="center" vertical="center"/>
      <protection hidden="1"/>
    </xf>
    <xf numFmtId="0" fontId="1" fillId="4" borderId="24" xfId="0" applyFont="1" applyFill="1" applyBorder="1" applyAlignment="1" applyProtection="1">
      <alignment horizontal="center" vertical="center"/>
      <protection hidden="1"/>
    </xf>
    <xf numFmtId="0" fontId="1" fillId="4" borderId="25" xfId="0" applyFont="1" applyFill="1" applyBorder="1" applyAlignment="1" applyProtection="1">
      <alignment horizontal="center" vertical="center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5" borderId="4" xfId="0" applyFill="1" applyBorder="1" applyAlignment="1" applyProtection="1">
      <alignment horizontal="center" vertical="center" wrapText="1"/>
      <protection hidden="1"/>
    </xf>
    <xf numFmtId="0" fontId="0" fillId="5" borderId="6" xfId="0" applyFill="1" applyBorder="1" applyAlignment="1" applyProtection="1">
      <alignment horizontal="center" vertical="center" wrapText="1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0" fontId="0" fillId="5" borderId="8" xfId="0" applyFill="1" applyBorder="1" applyAlignment="1" applyProtection="1">
      <alignment horizontal="center" vertical="center" wrapText="1"/>
      <protection hidden="1"/>
    </xf>
    <xf numFmtId="0" fontId="0" fillId="5" borderId="9" xfId="0" applyFill="1" applyBorder="1" applyAlignment="1" applyProtection="1">
      <alignment horizontal="center" vertical="center" wrapText="1"/>
      <protection hidden="1"/>
    </xf>
    <xf numFmtId="0" fontId="0" fillId="4" borderId="26" xfId="0" applyFill="1" applyBorder="1" applyAlignment="1" applyProtection="1">
      <alignment horizontal="center" vertical="center" wrapText="1"/>
      <protection hidden="1"/>
    </xf>
    <xf numFmtId="0" fontId="0" fillId="4" borderId="39" xfId="0" applyFill="1" applyBorder="1" applyAlignment="1" applyProtection="1">
      <alignment horizontal="center" vertical="center"/>
      <protection hidden="1"/>
    </xf>
    <xf numFmtId="0" fontId="0" fillId="4" borderId="37" xfId="0" applyFill="1" applyBorder="1" applyAlignment="1" applyProtection="1">
      <alignment horizontal="center" vertical="center"/>
      <protection hidden="1"/>
    </xf>
    <xf numFmtId="0" fontId="3" fillId="3" borderId="34" xfId="0" applyFont="1" applyFill="1" applyBorder="1" applyAlignment="1" applyProtection="1">
      <alignment horizontal="center" vertical="center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5" xfId="0" applyFont="1" applyFill="1" applyBorder="1" applyAlignment="1" applyProtection="1">
      <alignment horizontal="center" vertical="center"/>
      <protection locked="0"/>
    </xf>
    <xf numFmtId="0" fontId="3" fillId="3" borderId="38" xfId="0" applyFont="1" applyFill="1" applyBorder="1" applyAlignment="1" applyProtection="1">
      <alignment horizontal="center" vertical="center"/>
      <protection locked="0"/>
    </xf>
    <xf numFmtId="0" fontId="2" fillId="4" borderId="23" xfId="0" applyFont="1" applyFill="1" applyBorder="1" applyAlignment="1" applyProtection="1">
      <alignment horizontal="center" vertical="center"/>
      <protection hidden="1"/>
    </xf>
    <xf numFmtId="0" fontId="2" fillId="4" borderId="24" xfId="0" applyFont="1" applyFill="1" applyBorder="1" applyAlignment="1" applyProtection="1">
      <alignment horizontal="center" vertical="center"/>
      <protection hidden="1"/>
    </xf>
    <xf numFmtId="0" fontId="2" fillId="4" borderId="25" xfId="0" applyFont="1" applyFill="1" applyBorder="1" applyAlignment="1" applyProtection="1">
      <alignment horizontal="center" vertical="center"/>
      <protection hidden="1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/>
      <protection hidden="1"/>
    </xf>
    <xf numFmtId="0" fontId="0" fillId="4" borderId="3" xfId="0" applyFill="1" applyBorder="1" applyAlignment="1" applyProtection="1">
      <alignment horizontal="center" vertical="center"/>
      <protection hidden="1"/>
    </xf>
    <xf numFmtId="0" fontId="0" fillId="4" borderId="40" xfId="0" applyFill="1" applyBorder="1" applyAlignment="1" applyProtection="1">
      <alignment horizontal="center" vertical="center"/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0" fillId="4" borderId="5" xfId="0" applyFill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4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6" borderId="23" xfId="0" applyFill="1" applyBorder="1" applyAlignment="1" applyProtection="1">
      <alignment horizontal="center" vertical="center"/>
      <protection hidden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9" borderId="26" xfId="0" applyFill="1" applyBorder="1" applyAlignment="1" applyProtection="1">
      <alignment horizontal="center" vertical="center" wrapText="1"/>
      <protection hidden="1"/>
    </xf>
    <xf numFmtId="0" fontId="0" fillId="9" borderId="37" xfId="0" applyFill="1" applyBorder="1" applyAlignment="1" applyProtection="1">
      <alignment horizontal="center" vertical="center" wrapText="1"/>
      <protection hidden="1"/>
    </xf>
    <xf numFmtId="0" fontId="0" fillId="6" borderId="24" xfId="0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4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  <border>
        <left/>
        <right/>
        <top/>
        <bottom/>
        <vertical/>
        <horizontal/>
      </border>
    </dxf>
    <dxf>
      <font>
        <b/>
        <i val="0"/>
      </font>
      <fill>
        <patternFill>
          <bgColor rgb="FFFF000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247170</xdr:colOff>
      <xdr:row>1</xdr:row>
      <xdr:rowOff>257451</xdr:rowOff>
    </xdr:from>
    <xdr:to>
      <xdr:col>3</xdr:col>
      <xdr:colOff>42019</xdr:colOff>
      <xdr:row>3</xdr:row>
      <xdr:rowOff>108856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A61E0AE-5617-43E2-B601-4082A4CA3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063" y="461558"/>
          <a:ext cx="1795099" cy="1184905"/>
        </a:xfrm>
        <a:prstGeom prst="rect">
          <a:avLst/>
        </a:prstGeom>
      </xdr:spPr>
    </xdr:pic>
    <xdr:clientData/>
  </xdr:twoCellAnchor>
  <xdr:twoCellAnchor editAs="oneCell">
    <xdr:from>
      <xdr:col>22</xdr:col>
      <xdr:colOff>628543</xdr:colOff>
      <xdr:row>1</xdr:row>
      <xdr:rowOff>238453</xdr:rowOff>
    </xdr:from>
    <xdr:to>
      <xdr:col>24</xdr:col>
      <xdr:colOff>908483</xdr:colOff>
      <xdr:row>3</xdr:row>
      <xdr:rowOff>309562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6C4903C7-467B-4CF7-A01D-A6D2D0DED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1012" y="440859"/>
          <a:ext cx="1744409" cy="1404609"/>
        </a:xfrm>
        <a:prstGeom prst="rect">
          <a:avLst/>
        </a:prstGeom>
      </xdr:spPr>
    </xdr:pic>
    <xdr:clientData/>
  </xdr:twoCellAnchor>
  <xdr:twoCellAnchor editAs="oneCell">
    <xdr:from>
      <xdr:col>18</xdr:col>
      <xdr:colOff>188850</xdr:colOff>
      <xdr:row>1</xdr:row>
      <xdr:rowOff>202348</xdr:rowOff>
    </xdr:from>
    <xdr:to>
      <xdr:col>19</xdr:col>
      <xdr:colOff>984277</xdr:colOff>
      <xdr:row>3</xdr:row>
      <xdr:rowOff>46265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B33690D-38E4-4CDF-8155-BC5B5B1C8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7707" y="406455"/>
          <a:ext cx="1747927" cy="1177417"/>
        </a:xfrm>
        <a:prstGeom prst="rect">
          <a:avLst/>
        </a:prstGeom>
      </xdr:spPr>
    </xdr:pic>
    <xdr:clientData/>
  </xdr:twoCellAnchor>
  <xdr:twoCellAnchor editAs="oneCell">
    <xdr:from>
      <xdr:col>6</xdr:col>
      <xdr:colOff>326969</xdr:colOff>
      <xdr:row>1</xdr:row>
      <xdr:rowOff>347183</xdr:rowOff>
    </xdr:from>
    <xdr:to>
      <xdr:col>10</xdr:col>
      <xdr:colOff>593271</xdr:colOff>
      <xdr:row>2</xdr:row>
      <xdr:rowOff>40985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366E5D15-2E2E-4565-A5B4-6EC6588F4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2755" y="551290"/>
          <a:ext cx="2946909" cy="8368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12%20-%20Commission%20Jeunes\2022\02%20-%20Interclubs%20Hiver%20Junior%2044\Feuilles%20de%20match\Interclub%20Hiver%20-%20Jeunes%20-%20Feuille%20de%20Match%20-%20Oiselets_v1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iselets"/>
      <sheetName val="Donnees"/>
    </sheetNames>
    <sheetDataSet>
      <sheetData sheetId="0"/>
      <sheetData sheetId="1">
        <row r="2">
          <cell r="A2">
            <v>511822352</v>
          </cell>
        </row>
        <row r="6">
          <cell r="Q6" t="str">
            <v>Tour A</v>
          </cell>
        </row>
        <row r="7">
          <cell r="Q7" t="str">
            <v>Tour B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D47"/>
  <sheetViews>
    <sheetView tabSelected="1" topLeftCell="A7" zoomScale="80" zoomScaleNormal="80" workbookViewId="0">
      <selection activeCell="S26" sqref="S26"/>
    </sheetView>
  </sheetViews>
  <sheetFormatPr baseColWidth="10" defaultColWidth="11.42578125" defaultRowHeight="15" x14ac:dyDescent="0.25"/>
  <cols>
    <col min="1" max="1" width="2.7109375" style="1" customWidth="1"/>
    <col min="2" max="2" width="14.28515625" style="1" customWidth="1"/>
    <col min="3" max="3" width="15.7109375" style="1" customWidth="1"/>
    <col min="4" max="4" width="20" style="1" customWidth="1"/>
    <col min="5" max="5" width="19" style="1" customWidth="1"/>
    <col min="6" max="6" width="7" style="1" customWidth="1"/>
    <col min="7" max="7" width="10.140625" style="1" customWidth="1"/>
    <col min="8" max="8" width="8.5703125" style="1" customWidth="1"/>
    <col min="9" max="9" width="14" style="1" customWidth="1"/>
    <col min="10" max="10" width="7.42578125" style="1" customWidth="1"/>
    <col min="11" max="11" width="10.28515625" style="1" customWidth="1"/>
    <col min="12" max="12" width="2.5703125" style="1" customWidth="1"/>
    <col min="13" max="13" width="10.7109375" style="1" customWidth="1"/>
    <col min="14" max="14" width="3.42578125" style="1" customWidth="1"/>
    <col min="15" max="15" width="10.7109375" style="1" customWidth="1"/>
    <col min="16" max="16" width="3.42578125" style="1" customWidth="1"/>
    <col min="17" max="17" width="10.5703125" style="1" customWidth="1"/>
    <col min="18" max="18" width="7" style="1" customWidth="1"/>
    <col min="19" max="19" width="14.28515625" style="1" customWidth="1"/>
    <col min="20" max="20" width="20" style="1" bestFit="1" customWidth="1"/>
    <col min="21" max="21" width="17" style="1" customWidth="1"/>
    <col min="22" max="22" width="9.140625" style="1" customWidth="1"/>
    <col min="23" max="23" width="12.42578125" style="1" customWidth="1"/>
    <col min="24" max="24" width="9.42578125" style="1" customWidth="1"/>
    <col min="25" max="25" width="16.140625" style="1" customWidth="1"/>
    <col min="26" max="26" width="2.5703125" style="1" customWidth="1"/>
    <col min="27" max="16384" width="11.42578125" style="1"/>
  </cols>
  <sheetData>
    <row r="1" spans="1:26" ht="15.75" thickBot="1" x14ac:dyDescent="0.3">
      <c r="A1" s="1" t="str">
        <f>IF(C24="","",VLOOKUP(C24,Donnees!$A$2:$K9999,3,FALSE))</f>
        <v/>
      </c>
    </row>
    <row r="2" spans="1:26" ht="90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4"/>
    </row>
    <row r="3" spans="1:26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</row>
    <row r="4" spans="1:26" ht="24" thickBot="1" x14ac:dyDescent="0.3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24"/>
      <c r="Y4" s="24"/>
      <c r="Z4" s="7"/>
    </row>
    <row r="5" spans="1:26" ht="24" thickBot="1" x14ac:dyDescent="0.3">
      <c r="A5" s="5"/>
      <c r="B5" s="6"/>
      <c r="D5" s="107" t="s">
        <v>940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9"/>
      <c r="W5" s="24"/>
      <c r="X5" s="24"/>
      <c r="Y5" s="24"/>
      <c r="Z5" s="7"/>
    </row>
    <row r="6" spans="1:26" ht="24" thickBot="1" x14ac:dyDescent="0.3">
      <c r="A6" s="5"/>
      <c r="B6" s="6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7"/>
    </row>
    <row r="7" spans="1:26" ht="24" thickBot="1" x14ac:dyDescent="0.3">
      <c r="A7" s="5"/>
      <c r="B7" s="6"/>
      <c r="C7" s="6"/>
      <c r="D7" s="6"/>
      <c r="E7" s="6"/>
      <c r="F7" s="107" t="s">
        <v>941</v>
      </c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9"/>
      <c r="V7" s="29"/>
      <c r="W7" s="24"/>
      <c r="X7" s="24"/>
      <c r="Y7" s="24"/>
      <c r="Z7" s="7"/>
    </row>
    <row r="8" spans="1:26" ht="15.75" thickBot="1" x14ac:dyDescent="0.3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7"/>
    </row>
    <row r="9" spans="1:26" ht="36.75" customHeight="1" x14ac:dyDescent="0.25">
      <c r="A9" s="5"/>
      <c r="B9" s="6"/>
      <c r="C9" s="8" t="s">
        <v>6</v>
      </c>
      <c r="D9" s="132" t="s">
        <v>942</v>
      </c>
      <c r="E9" s="133"/>
      <c r="F9" s="6"/>
      <c r="G9" s="6"/>
      <c r="H9" s="110" t="s">
        <v>943</v>
      </c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87" t="s">
        <v>679</v>
      </c>
      <c r="U9" s="88"/>
      <c r="V9" s="73" t="s">
        <v>681</v>
      </c>
      <c r="W9" s="74"/>
      <c r="X9" s="75"/>
      <c r="Y9" s="37"/>
      <c r="Z9" s="7"/>
    </row>
    <row r="10" spans="1:26" ht="15.75" x14ac:dyDescent="0.25">
      <c r="A10" s="5"/>
      <c r="B10" s="6"/>
      <c r="C10" s="9" t="s">
        <v>0</v>
      </c>
      <c r="D10" s="119" t="s">
        <v>710</v>
      </c>
      <c r="E10" s="120"/>
      <c r="F10" s="6"/>
      <c r="G10" s="6"/>
      <c r="H10" s="112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89"/>
      <c r="U10" s="89"/>
      <c r="V10" s="76"/>
      <c r="W10" s="77"/>
      <c r="X10" s="78"/>
      <c r="Y10" s="40"/>
      <c r="Z10" s="7"/>
    </row>
    <row r="11" spans="1:26" ht="15.75" x14ac:dyDescent="0.25">
      <c r="A11" s="5"/>
      <c r="B11" s="6"/>
      <c r="C11" s="9" t="s">
        <v>11</v>
      </c>
      <c r="D11" s="33" t="s">
        <v>712</v>
      </c>
      <c r="E11" s="34" t="str">
        <f>IF(D11="J1",Donnees!R9,IF(D11="J2",Donnees!R10,IF(D11="J3",Donnees!R11,IF(D11="J4",Donnees!R12,IF(D11="J5",Donnees!R13,IF(D11="JR1","Report 1",IF(D11="JR2","Report 2")))))))</f>
        <v>30 Nov 2024</v>
      </c>
      <c r="F11" s="6"/>
      <c r="G11" s="6"/>
      <c r="H11" s="112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89"/>
      <c r="U11" s="89"/>
      <c r="V11" s="76"/>
      <c r="W11" s="77"/>
      <c r="X11" s="78"/>
      <c r="Y11" s="40"/>
      <c r="Z11" s="7"/>
    </row>
    <row r="12" spans="1:26" ht="16.5" thickBot="1" x14ac:dyDescent="0.3">
      <c r="A12" s="5"/>
      <c r="B12" s="6"/>
      <c r="C12" s="10" t="s">
        <v>719</v>
      </c>
      <c r="D12" s="121" t="s">
        <v>689</v>
      </c>
      <c r="E12" s="122"/>
      <c r="F12" s="6"/>
      <c r="G12" s="6"/>
      <c r="H12" s="112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89"/>
      <c r="U12" s="89"/>
      <c r="V12" s="76"/>
      <c r="W12" s="77"/>
      <c r="X12" s="78"/>
      <c r="Y12" s="40"/>
      <c r="Z12" s="7"/>
    </row>
    <row r="13" spans="1:26" ht="16.5" thickBot="1" x14ac:dyDescent="0.3">
      <c r="A13" s="5"/>
      <c r="B13" s="6"/>
      <c r="C13" s="38"/>
      <c r="D13" s="86"/>
      <c r="E13" s="86"/>
      <c r="F13" s="86"/>
      <c r="G13" s="6"/>
      <c r="H13" s="114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90"/>
      <c r="U13" s="90"/>
      <c r="V13" s="79"/>
      <c r="W13" s="80"/>
      <c r="X13" s="81"/>
      <c r="Y13" s="40"/>
      <c r="Z13" s="7"/>
    </row>
    <row r="14" spans="1:26" ht="15.75" thickBot="1" x14ac:dyDescent="0.3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</row>
    <row r="15" spans="1:26" ht="19.5" thickBot="1" x14ac:dyDescent="0.3">
      <c r="A15" s="5"/>
      <c r="B15" s="6"/>
      <c r="C15" s="50" t="s">
        <v>2</v>
      </c>
      <c r="D15" s="51"/>
      <c r="E15" s="51"/>
      <c r="F15" s="52"/>
      <c r="G15" s="53"/>
      <c r="H15" s="30"/>
      <c r="I15" s="134"/>
      <c r="J15" s="135"/>
      <c r="K15" s="135"/>
      <c r="L15" s="135"/>
      <c r="M15" s="135"/>
      <c r="N15" s="135"/>
      <c r="O15" s="135"/>
      <c r="P15" s="136"/>
      <c r="Q15" s="137"/>
      <c r="R15" s="30"/>
      <c r="S15" s="123" t="s">
        <v>3</v>
      </c>
      <c r="T15" s="124"/>
      <c r="U15" s="124"/>
      <c r="V15" s="124"/>
      <c r="W15" s="125"/>
      <c r="X15" s="36"/>
      <c r="Y15" s="30"/>
      <c r="Z15" s="7"/>
    </row>
    <row r="16" spans="1:26" ht="15" customHeight="1" x14ac:dyDescent="0.25">
      <c r="A16" s="5"/>
      <c r="B16" s="6"/>
      <c r="C16" s="126" t="s">
        <v>947</v>
      </c>
      <c r="D16" s="127"/>
      <c r="E16" s="127"/>
      <c r="F16" s="127"/>
      <c r="G16" s="128"/>
      <c r="H16" s="6"/>
      <c r="I16" s="138" t="s">
        <v>7</v>
      </c>
      <c r="J16" s="139"/>
      <c r="K16" s="139"/>
      <c r="L16" s="139"/>
      <c r="M16" s="139"/>
      <c r="N16" s="139"/>
      <c r="O16" s="139"/>
      <c r="P16" s="140"/>
      <c r="Q16" s="141"/>
      <c r="R16" s="6"/>
      <c r="S16" s="129" t="s">
        <v>947</v>
      </c>
      <c r="T16" s="130"/>
      <c r="U16" s="130"/>
      <c r="V16" s="130"/>
      <c r="W16" s="131"/>
      <c r="X16" s="41"/>
      <c r="Y16" s="41"/>
      <c r="Z16" s="7"/>
    </row>
    <row r="17" spans="1:30" ht="45" customHeight="1" x14ac:dyDescent="0.25">
      <c r="A17" s="5"/>
      <c r="B17" s="6"/>
      <c r="C17" s="54"/>
      <c r="D17" s="55"/>
      <c r="E17" s="55"/>
      <c r="F17" s="56"/>
      <c r="G17" s="57"/>
      <c r="H17" s="6"/>
      <c r="I17" s="142" t="s">
        <v>13</v>
      </c>
      <c r="J17" s="143"/>
      <c r="K17" s="143"/>
      <c r="L17" s="143"/>
      <c r="M17" s="143"/>
      <c r="N17" s="143"/>
      <c r="O17" s="143"/>
      <c r="P17" s="144"/>
      <c r="Q17" s="145"/>
      <c r="R17" s="6"/>
      <c r="S17" s="54"/>
      <c r="T17" s="55"/>
      <c r="U17" s="55"/>
      <c r="V17" s="56"/>
      <c r="W17" s="57"/>
      <c r="X17" s="41"/>
      <c r="Y17" s="41"/>
      <c r="Z17" s="7"/>
    </row>
    <row r="18" spans="1:30" ht="24.75" customHeight="1" thickBot="1" x14ac:dyDescent="0.3">
      <c r="A18" s="5"/>
      <c r="B18" s="6"/>
      <c r="C18" s="58"/>
      <c r="D18" s="59"/>
      <c r="E18" s="59"/>
      <c r="F18" s="60"/>
      <c r="G18" s="61"/>
      <c r="H18" s="6"/>
      <c r="I18" s="62" t="s">
        <v>1</v>
      </c>
      <c r="J18" s="63"/>
      <c r="K18" s="63"/>
      <c r="L18" s="63"/>
      <c r="M18" s="63"/>
      <c r="N18" s="63"/>
      <c r="O18" s="63"/>
      <c r="P18" s="64"/>
      <c r="Q18" s="65"/>
      <c r="R18" s="6"/>
      <c r="S18" s="58"/>
      <c r="T18" s="59"/>
      <c r="U18" s="59"/>
      <c r="V18" s="60"/>
      <c r="W18" s="61"/>
      <c r="X18" s="41"/>
      <c r="Y18" s="41"/>
      <c r="Z18" s="7"/>
    </row>
    <row r="19" spans="1:30" s="6" customFormat="1" x14ac:dyDescent="0.25">
      <c r="A19" s="5"/>
      <c r="Z19" s="7"/>
      <c r="AA19" s="1"/>
      <c r="AB19" s="1"/>
      <c r="AC19" s="1"/>
      <c r="AD19" s="1"/>
    </row>
    <row r="20" spans="1:30" s="6" customFormat="1" x14ac:dyDescent="0.25">
      <c r="A20" s="5"/>
      <c r="Z20" s="7"/>
      <c r="AA20" s="1"/>
      <c r="AB20" s="1"/>
      <c r="AC20" s="1"/>
      <c r="AD20" s="1"/>
    </row>
    <row r="21" spans="1:30" s="6" customFormat="1" ht="15.75" thickBot="1" x14ac:dyDescent="0.3">
      <c r="A21" s="5"/>
      <c r="Z21" s="7"/>
      <c r="AA21" s="1"/>
      <c r="AB21" s="1"/>
      <c r="AC21" s="1"/>
      <c r="AD21" s="1"/>
    </row>
    <row r="22" spans="1:30" ht="15.75" customHeight="1" thickBot="1" x14ac:dyDescent="0.3">
      <c r="A22" s="5"/>
      <c r="B22" s="6"/>
      <c r="C22" s="6"/>
      <c r="D22" s="6"/>
      <c r="E22" s="6"/>
      <c r="F22" s="6"/>
      <c r="G22" s="6"/>
      <c r="H22" s="6"/>
      <c r="I22" s="6"/>
      <c r="J22" s="6"/>
      <c r="K22" s="68" t="s">
        <v>939</v>
      </c>
      <c r="L22" s="69"/>
      <c r="M22" s="69"/>
      <c r="N22" s="69"/>
      <c r="O22" s="69"/>
      <c r="P22" s="69"/>
      <c r="Q22" s="70"/>
      <c r="R22" s="6"/>
      <c r="T22" s="6"/>
      <c r="U22" s="6"/>
      <c r="V22" s="6"/>
      <c r="W22" s="6"/>
      <c r="X22" s="6"/>
      <c r="Y22" s="6"/>
      <c r="Z22" s="7"/>
    </row>
    <row r="23" spans="1:30" ht="44.65" customHeight="1" thickBot="1" x14ac:dyDescent="0.3">
      <c r="A23" s="5"/>
      <c r="B23" s="6"/>
      <c r="C23" s="11" t="s">
        <v>680</v>
      </c>
      <c r="D23" s="12" t="s">
        <v>4</v>
      </c>
      <c r="E23" s="12" t="s">
        <v>5</v>
      </c>
      <c r="F23" s="23" t="s">
        <v>691</v>
      </c>
      <c r="G23" s="12" t="s">
        <v>8</v>
      </c>
      <c r="H23" s="23" t="s">
        <v>930</v>
      </c>
      <c r="I23" s="13" t="s">
        <v>931</v>
      </c>
      <c r="J23" s="6"/>
      <c r="K23" s="35" t="s">
        <v>16</v>
      </c>
      <c r="L23" s="6"/>
      <c r="M23" s="43" t="s">
        <v>14</v>
      </c>
      <c r="N23" s="6"/>
      <c r="O23" s="14" t="s">
        <v>14</v>
      </c>
      <c r="P23" s="6"/>
      <c r="Q23" s="43" t="s">
        <v>16</v>
      </c>
      <c r="R23" s="6"/>
      <c r="S23" s="11" t="s">
        <v>680</v>
      </c>
      <c r="T23" s="12" t="s">
        <v>4</v>
      </c>
      <c r="U23" s="12" t="s">
        <v>5</v>
      </c>
      <c r="V23" s="23" t="s">
        <v>691</v>
      </c>
      <c r="W23" s="12" t="s">
        <v>8</v>
      </c>
      <c r="X23" s="23" t="s">
        <v>930</v>
      </c>
      <c r="Y23" s="13" t="s">
        <v>931</v>
      </c>
      <c r="Z23" s="7"/>
    </row>
    <row r="24" spans="1:30" ht="30" customHeight="1" x14ac:dyDescent="0.25">
      <c r="A24" s="5"/>
      <c r="B24" s="48" t="s">
        <v>936</v>
      </c>
      <c r="C24" s="46"/>
      <c r="D24" s="25" t="str">
        <f>IF(C24="FORFAIT","FORFAIT",IF(C24="","",VLOOKUP(C24,Donnees!$A$2:$K$9999,3,FALSE)))</f>
        <v/>
      </c>
      <c r="E24" s="25" t="str">
        <f>IF(C24="FORFAIT","FORFAIT",IF(C24="","",VLOOKUP(C24,Donnees!$A$2:$K$9999,4,FALSE)))</f>
        <v/>
      </c>
      <c r="F24" s="25" t="str">
        <f>IF(C24="FORFAIT","FORFAIT",IF(C24="","",VLOOKUP(C24,Donnees!$A$2:$K$9999,10,FALSE)))</f>
        <v/>
      </c>
      <c r="G24" s="25" t="str">
        <f>IF(C24="FORFAIT","FORFAIT",IF(C24="","",VLOOKUP(C24,Donnees!$A$2:$K$9999,5,FALSE)))</f>
        <v/>
      </c>
      <c r="H24" s="25" t="str">
        <f>IF(C24="FORFAIT","FORFAIT",IF(C24="","",VLOOKUP(C24,Donnees!$A$2:$Y$9999,20,FALSE)))</f>
        <v/>
      </c>
      <c r="I24" s="26" t="str">
        <f>IF(C24="FORFAIT","FORFAIT",IF(C24="","",VLOOKUP(C24,Donnees!$A$2:$Y$9999,23,FALSE)))</f>
        <v/>
      </c>
      <c r="J24" s="6"/>
      <c r="K24" s="66"/>
      <c r="L24" s="6"/>
      <c r="M24" s="71">
        <f>IF(OR(C24="FORFAIT",C25="FORFAIT"),0,IF(K24="",0,IF(K24&gt;Q24,3,IF(K24&lt;Q24,1,2))))</f>
        <v>0</v>
      </c>
      <c r="N24" s="6"/>
      <c r="O24" s="71">
        <f>IF(OR(S24="FORFAIT",S25="FORFAIT"),0,IF(Q24="",0,IF(K24&lt;Q24,3,IF(K24&gt;Q24,1,2))))</f>
        <v>0</v>
      </c>
      <c r="P24" s="6"/>
      <c r="Q24" s="66"/>
      <c r="R24" s="6"/>
      <c r="S24" s="46"/>
      <c r="T24" s="25" t="str">
        <f>IF(S24="FORFAIT","FORFAIT",IF(S24="","",VLOOKUP(S24,Donnees!$A$2:$K$9999,3,FALSE)))</f>
        <v/>
      </c>
      <c r="U24" s="25" t="str">
        <f>IF(S24="FORFAIT","FORFAIT",IF(S24="","",VLOOKUP(S24,Donnees!$A$2:$K$9999,4,FALSE)))</f>
        <v/>
      </c>
      <c r="V24" s="25" t="str">
        <f>IF(S24="FORFAIT","FORFAIT",IF(S24="","",VLOOKUP(S24,Donnees!$A$2:$K$9999,10,FALSE)))</f>
        <v/>
      </c>
      <c r="W24" s="25" t="str">
        <f>IF(S24="FORFAIT","FORFAIT",IF(S24="","",VLOOKUP(S24,Donnees!$A$2:$K$9999,5,FALSE)))</f>
        <v/>
      </c>
      <c r="X24" s="25" t="str">
        <f>IF(S24="FORFAIT","FORFAIT",IF(S24="","",VLOOKUP(S24,Donnees!$A$2:$Y$9999,20,FALSE)))</f>
        <v/>
      </c>
      <c r="Y24" s="26" t="str">
        <f>IF(S24="FORFAIT","FORFAIT",IF(S24="","",VLOOKUP(S24,Donnees!$A$2:$Y$9999,23,FALSE)))</f>
        <v/>
      </c>
      <c r="Z24" s="7"/>
    </row>
    <row r="25" spans="1:30" ht="30" customHeight="1" thickBot="1" x14ac:dyDescent="0.3">
      <c r="A25" s="5"/>
      <c r="B25" s="49"/>
      <c r="C25" s="47"/>
      <c r="D25" s="27" t="str">
        <f>IF(C25="FORFAIT","FORFAIT",IF(C25="","",VLOOKUP(C25,Donnees!$A$2:$K$9999,3,FALSE)))</f>
        <v/>
      </c>
      <c r="E25" s="27" t="str">
        <f>IF(C25="FORFAIT","FORFAIT",IF(C25="","",VLOOKUP(C25,Donnees!$A$2:$K$9999,4,FALSE)))</f>
        <v/>
      </c>
      <c r="F25" s="27" t="str">
        <f>IF(C25="FORFAIT","FORFAIT",IF(C25="","",VLOOKUP(C25,Donnees!$A$2:$K$9999,10,FALSE)))</f>
        <v/>
      </c>
      <c r="G25" s="27" t="str">
        <f>IF(C25="FORFAIT","FORFAIT",IF(C25="","",VLOOKUP(C25,Donnees!$A$2:$K$9999,5,FALSE)))</f>
        <v/>
      </c>
      <c r="H25" s="27" t="str">
        <f>IF(C25="FORFAIT","FORFAIT",IF(C25="","",VLOOKUP(C25,Donnees!$A$2:$Y$9999,20,FALSE)))</f>
        <v/>
      </c>
      <c r="I25" s="28" t="str">
        <f>IF(C25="FORFAIT","FORFAIT",IF(C25="","",VLOOKUP(C25,Donnees!$A$2:$Y$9999,23,FALSE)))</f>
        <v/>
      </c>
      <c r="J25" s="6"/>
      <c r="K25" s="67"/>
      <c r="L25" s="6"/>
      <c r="M25" s="72"/>
      <c r="N25" s="6"/>
      <c r="O25" s="72"/>
      <c r="P25" s="6"/>
      <c r="Q25" s="67"/>
      <c r="R25" s="6"/>
      <c r="S25" s="47"/>
      <c r="T25" s="27" t="str">
        <f>IF(S25="FORFAIT","FORFAIT",IF(S25="","",VLOOKUP(S25,Donnees!$A$2:$K$9999,3,FALSE)))</f>
        <v/>
      </c>
      <c r="U25" s="27" t="str">
        <f>IF(S25="FORFAIT","FORFAIT",IF(S25="","",VLOOKUP(S25,Donnees!$A$2:$K$9999,4,FALSE)))</f>
        <v/>
      </c>
      <c r="V25" s="27" t="str">
        <f>IF(S25="FORFAIT","FORFAIT",IF(S25="","",VLOOKUP(S25,Donnees!$A$2:$K$9999,10,FALSE)))</f>
        <v/>
      </c>
      <c r="W25" s="27" t="str">
        <f>IF(S25="FORFAIT","FORFAIT",IF(S25="","",VLOOKUP(S25,Donnees!$A$2:$K$9999,5,FALSE)))</f>
        <v/>
      </c>
      <c r="X25" s="27" t="str">
        <f>IF(S25="FORFAIT","FORFAIT",IF(S25="","",VLOOKUP(S25,Donnees!$A$2:$Y$9999,20,FALSE)))</f>
        <v/>
      </c>
      <c r="Y25" s="28" t="str">
        <f>IF(S25="FORFAIT","FORFAIT",IF(S25="","",VLOOKUP(S25,Donnees!$A$2:$Y$9999,23,FALSE)))</f>
        <v/>
      </c>
      <c r="Z25" s="7"/>
    </row>
    <row r="26" spans="1:30" ht="30" customHeight="1" x14ac:dyDescent="0.25">
      <c r="A26" s="5"/>
      <c r="B26" s="149" t="s">
        <v>937</v>
      </c>
      <c r="C26" s="46"/>
      <c r="D26" s="44" t="str">
        <f>IF(C26="FORFAIT","FORFAIT",IF(C26="","",VLOOKUP(C26,Donnees!$A$2:$K$9999,3,FALSE)))</f>
        <v/>
      </c>
      <c r="E26" s="44" t="str">
        <f>IF(C26="FORFAIT","FORFAIT",IF(C26="","",VLOOKUP(C26,Donnees!$A$2:$K$9999,4,FALSE)))</f>
        <v/>
      </c>
      <c r="F26" s="44" t="str">
        <f>IF(C26="FORFAIT","FORFAIT",IF(C26="","",VLOOKUP(C26,Donnees!$A$2:$K$9999,10,FALSE)))</f>
        <v/>
      </c>
      <c r="G26" s="44" t="str">
        <f>IF(C26="FORFAIT","FORFAIT",IF(C26="","",VLOOKUP(C26,Donnees!$A$2:$K$9999,5,FALSE)))</f>
        <v/>
      </c>
      <c r="H26" s="44" t="str">
        <f>IF(C26="FORFAIT","FORFAIT",IF(C26="","",VLOOKUP(C26,Donnees!$A$2:$Y$9999,20,FALSE)))</f>
        <v/>
      </c>
      <c r="I26" s="45" t="str">
        <f>IF(C26="FORFAIT","FORFAIT",IF(C26="","",VLOOKUP(C26,Donnees!$A$2:$Y$9999,23,FALSE)))</f>
        <v/>
      </c>
      <c r="J26" s="6"/>
      <c r="K26" s="66"/>
      <c r="L26" s="6"/>
      <c r="M26" s="71">
        <f>IF(OR(C26="FORFAIT",C27="FORFAIT"),0,IF(K26="",0,IF(K26&gt;Q26,3,IF(K26&lt;Q26,1,2))))</f>
        <v>0</v>
      </c>
      <c r="N26" s="6"/>
      <c r="O26" s="71">
        <f t="shared" ref="O26" si="0">IF(OR(S26="FORFAIT",S27="FORFAIT"),0,IF(Q26="",0,IF(K26&lt;Q26,3,IF(K26&gt;Q26,1,2))))</f>
        <v>0</v>
      </c>
      <c r="P26" s="6"/>
      <c r="Q26" s="66"/>
      <c r="R26" s="6"/>
      <c r="S26" s="46"/>
      <c r="T26" s="44" t="str">
        <f>IF(S26="FORFAIT","FORFAIT",IF(S26="","",VLOOKUP(S26,Donnees!$A$2:$K$9999,3,FALSE)))</f>
        <v/>
      </c>
      <c r="U26" s="44" t="str">
        <f>IF(S26="FORFAIT","FORFAIT",IF(S26="","",VLOOKUP(S26,Donnees!$A$2:$K$9999,4,FALSE)))</f>
        <v/>
      </c>
      <c r="V26" s="44" t="str">
        <f>IF(S26="FORFAIT","FORFAIT",IF(S26="","",VLOOKUP(S26,Donnees!$A$2:$K$9999,10,FALSE)))</f>
        <v/>
      </c>
      <c r="W26" s="44" t="str">
        <f>IF(S26="FORFAIT","FORFAIT",IF(S26="","",VLOOKUP(S26,Donnees!$A$2:$K$9999,5,FALSE)))</f>
        <v/>
      </c>
      <c r="X26" s="44" t="str">
        <f>IF(S26="FORFAIT","FORFAIT",IF(S26="","",VLOOKUP(S26,Donnees!$A$2:$Y$9999,20,FALSE)))</f>
        <v/>
      </c>
      <c r="Y26" s="45" t="str">
        <f>IF(S26="FORFAIT","FORFAIT",IF(S26="","",VLOOKUP(S26,Donnees!$A$2:$Y$9999,23,FALSE)))</f>
        <v/>
      </c>
      <c r="Z26" s="7"/>
    </row>
    <row r="27" spans="1:30" ht="30" customHeight="1" thickBot="1" x14ac:dyDescent="0.3">
      <c r="A27" s="5"/>
      <c r="B27" s="150"/>
      <c r="C27" s="47"/>
      <c r="D27" s="27" t="str">
        <f>IF(C27="FORFAIT","FORFAIT",IF(C27="","",VLOOKUP(C27,Donnees!$A$2:$K$9999,3,FALSE)))</f>
        <v/>
      </c>
      <c r="E27" s="27" t="str">
        <f>IF(C27="FORFAIT","FORFAIT",IF(C27="","",VLOOKUP(C27,Donnees!$A$2:$K$9999,4,FALSE)))</f>
        <v/>
      </c>
      <c r="F27" s="27" t="str">
        <f>IF(C27="FORFAIT","FORFAIT",IF(C27="","",VLOOKUP(C27,Donnees!$A$2:$K$9999,10,FALSE)))</f>
        <v/>
      </c>
      <c r="G27" s="27" t="str">
        <f>IF(C27="FORFAIT","FORFAIT",IF(C27="","",VLOOKUP(C27,Donnees!$A$2:$K$9999,5,FALSE)))</f>
        <v/>
      </c>
      <c r="H27" s="27" t="str">
        <f>IF(C27="FORFAIT","FORFAIT",IF(C27="","",VLOOKUP(C27,Donnees!$A$2:$Y$9999,20,FALSE)))</f>
        <v/>
      </c>
      <c r="I27" s="28" t="str">
        <f>IF(C27="FORFAIT","FORFAIT",IF(C27="","",VLOOKUP(C27,Donnees!$A$2:$Y$9999,23,FALSE)))</f>
        <v/>
      </c>
      <c r="J27" s="6"/>
      <c r="K27" s="67"/>
      <c r="L27" s="6"/>
      <c r="M27" s="72"/>
      <c r="N27" s="6"/>
      <c r="O27" s="72"/>
      <c r="P27" s="6"/>
      <c r="Q27" s="67"/>
      <c r="R27" s="6"/>
      <c r="S27" s="47"/>
      <c r="T27" s="27" t="str">
        <f>IF(S27="FORFAIT","FORFAIT",IF(S27="","",VLOOKUP(S27,Donnees!$A$2:$K$9999,3,FALSE)))</f>
        <v/>
      </c>
      <c r="U27" s="27" t="str">
        <f>IF(S27="FORFAIT","FORFAIT",IF(S27="","",VLOOKUP(S27,Donnees!$A$2:$K$9999,4,FALSE)))</f>
        <v/>
      </c>
      <c r="V27" s="27" t="str">
        <f>IF(S27="FORFAIT","FORFAIT",IF(S27="","",VLOOKUP(S27,Donnees!$A$2:$K$9999,10,FALSE)))</f>
        <v/>
      </c>
      <c r="W27" s="27" t="str">
        <f>IF(S27="FORFAIT","FORFAIT",IF(S27="","",VLOOKUP(S27,Donnees!$A$2:$K$9999,5,FALSE)))</f>
        <v/>
      </c>
      <c r="X27" s="27" t="str">
        <f>IF(S27="FORFAIT","FORFAIT",IF(S27="","",VLOOKUP(S27,Donnees!$A$2:$Y$9999,20,FALSE)))</f>
        <v/>
      </c>
      <c r="Y27" s="28" t="str">
        <f>IF(S27="FORFAIT","FORFAIT",IF(S27="","",VLOOKUP(S27,Donnees!$A$2:$Y$9999,23,FALSE)))</f>
        <v/>
      </c>
      <c r="Z27" s="7"/>
    </row>
    <row r="28" spans="1:30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7"/>
    </row>
    <row r="29" spans="1:30" x14ac:dyDescent="0.25">
      <c r="A29" s="5"/>
      <c r="B29" s="91" t="str">
        <f>IF(C24="","",IF(C25="","",IF(F24+F25&gt;36,"","ATTENTION : Les joueurs du double 1 doivent avoir une somme d'index &gt; 36")))</f>
        <v/>
      </c>
      <c r="C29" s="92"/>
      <c r="D29" s="92"/>
      <c r="E29" s="92"/>
      <c r="F29" s="92"/>
      <c r="G29" s="92"/>
      <c r="H29" s="92"/>
      <c r="I29" s="92"/>
      <c r="J29" s="6"/>
      <c r="K29" s="6"/>
      <c r="L29" s="6"/>
      <c r="M29" s="6"/>
      <c r="N29" s="6"/>
      <c r="O29" s="6"/>
      <c r="P29" s="6"/>
      <c r="Q29" s="6"/>
      <c r="R29" s="6"/>
      <c r="S29" s="91" t="str">
        <f>IF(S24="","",IF(S25="","",IF(V24+V25&gt;36,"","ATTENTION : Les joueurs du double 1 doivent avoir une somme d'index &gt; 36")))</f>
        <v/>
      </c>
      <c r="T29" s="92"/>
      <c r="U29" s="92"/>
      <c r="V29" s="92"/>
      <c r="W29" s="92"/>
      <c r="X29" s="92"/>
      <c r="Y29" s="92"/>
      <c r="Z29" s="7"/>
    </row>
    <row r="30" spans="1:30" x14ac:dyDescent="0.25">
      <c r="A30" s="5"/>
      <c r="B30" s="6"/>
      <c r="C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7"/>
    </row>
    <row r="31" spans="1:30" x14ac:dyDescent="0.25">
      <c r="A31" s="5"/>
      <c r="B31" s="91" t="str">
        <f>IF(C26="","",IF(C27="","",IF(F26+F27&gt;36,"","ATTENTION : Les joueurs du double 2 doivent avoir une somme d'index &gt; 36")))</f>
        <v/>
      </c>
      <c r="C31" s="92"/>
      <c r="D31" s="92"/>
      <c r="E31" s="92"/>
      <c r="F31" s="92"/>
      <c r="G31" s="92"/>
      <c r="H31" s="92"/>
      <c r="I31" s="92"/>
      <c r="J31" s="6"/>
      <c r="K31" s="6"/>
      <c r="L31" s="6"/>
      <c r="M31" s="6"/>
      <c r="N31" s="6"/>
      <c r="O31" s="6"/>
      <c r="P31" s="6"/>
      <c r="Q31" s="6"/>
      <c r="R31" s="6"/>
      <c r="S31" s="91" t="str">
        <f>IF(S26="","",IF(S27="","",IF(V26+V27&gt;36,"","ATTENTION : Les joueurs du double 2 doivent avoir une somme d'index &gt; 36")))</f>
        <v/>
      </c>
      <c r="T31" s="92"/>
      <c r="U31" s="92"/>
      <c r="V31" s="92"/>
      <c r="W31" s="92"/>
      <c r="X31" s="92"/>
      <c r="Y31" s="92"/>
      <c r="Z31" s="7"/>
    </row>
    <row r="32" spans="1:30" ht="15.75" thickBot="1" x14ac:dyDescent="0.3">
      <c r="A32" s="5"/>
      <c r="B32" s="6"/>
      <c r="C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7"/>
    </row>
    <row r="33" spans="1:26" ht="15.75" customHeight="1" thickBot="1" x14ac:dyDescent="0.3">
      <c r="A33" s="5"/>
      <c r="B33" s="6"/>
      <c r="C33" s="6"/>
      <c r="D33" s="6"/>
      <c r="E33" s="6"/>
      <c r="F33" s="6"/>
      <c r="G33" s="6"/>
      <c r="H33" s="6"/>
      <c r="I33" s="6"/>
      <c r="J33" s="6"/>
      <c r="K33" s="68" t="s">
        <v>938</v>
      </c>
      <c r="L33" s="93"/>
      <c r="M33" s="93"/>
      <c r="N33" s="93"/>
      <c r="O33" s="93"/>
      <c r="P33" s="93"/>
      <c r="Q33" s="94"/>
      <c r="R33" s="6"/>
      <c r="S33" s="6"/>
      <c r="T33" s="6"/>
      <c r="U33" s="6"/>
      <c r="V33" s="6"/>
      <c r="W33" s="6"/>
      <c r="X33" s="6"/>
      <c r="Y33" s="6"/>
      <c r="Z33" s="7"/>
    </row>
    <row r="34" spans="1:26" ht="15.75" thickBot="1" x14ac:dyDescent="0.3">
      <c r="A34" s="5"/>
      <c r="B34" s="6"/>
      <c r="C34" s="6"/>
      <c r="D34" s="6"/>
      <c r="E34" s="6"/>
      <c r="F34" s="6"/>
      <c r="G34" s="6"/>
      <c r="H34" s="42" t="str">
        <f>IF(C34="FORFAIT","FORFAIT",IF(C34="","",VLOOKUP(C34,Donnees!$A$2:$K$9999,9,FALSE)))</f>
        <v/>
      </c>
      <c r="I34" s="42" t="str">
        <f>IF(C34="FORFAIT","FORFAIT",IF(C34="","",VLOOKUP(C34,Donnees!$A$2:$K$9999,5,FALSE)))</f>
        <v/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7"/>
    </row>
    <row r="35" spans="1:26" ht="15.75" customHeight="1" thickBot="1" x14ac:dyDescent="0.3">
      <c r="A35" s="5"/>
      <c r="B35" s="6"/>
      <c r="C35" s="6"/>
      <c r="D35" s="116" t="s">
        <v>10</v>
      </c>
      <c r="E35" s="98"/>
      <c r="F35" s="99"/>
      <c r="G35" s="100"/>
      <c r="H35" s="42" t="str">
        <f>IF(C35="FORFAIT","FORFAIT",IF(C35="","",VLOOKUP(C35,Donnees!$A$2:$K$9999,9,FALSE)))</f>
        <v/>
      </c>
      <c r="I35" s="42" t="str">
        <f>IF(C35="FORFAIT","FORFAIT",IF(C35="","",VLOOKUP(C35,Donnees!$A$2:$K$9999,5,FALSE)))</f>
        <v/>
      </c>
      <c r="J35" s="31"/>
      <c r="K35" s="15" t="s">
        <v>9</v>
      </c>
      <c r="L35" s="6"/>
      <c r="M35" s="16">
        <f>SUM(M24:M27)</f>
        <v>0</v>
      </c>
      <c r="O35" s="16">
        <f>SUM(O24:O27)</f>
        <v>0</v>
      </c>
      <c r="P35" s="6"/>
      <c r="Q35" s="6"/>
      <c r="R35" s="6"/>
      <c r="T35" s="116" t="s">
        <v>10</v>
      </c>
      <c r="U35" s="98"/>
      <c r="V35" s="99"/>
      <c r="W35" s="100"/>
      <c r="X35" s="6"/>
      <c r="Y35" s="6"/>
      <c r="Z35" s="7"/>
    </row>
    <row r="36" spans="1:26" ht="15.75" thickBot="1" x14ac:dyDescent="0.3">
      <c r="A36" s="5"/>
      <c r="B36" s="6"/>
      <c r="C36" s="6"/>
      <c r="D36" s="117"/>
      <c r="E36" s="101"/>
      <c r="F36" s="102"/>
      <c r="G36" s="103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117"/>
      <c r="U36" s="101"/>
      <c r="V36" s="102"/>
      <c r="W36" s="103"/>
      <c r="X36" s="6"/>
      <c r="Y36" s="6"/>
      <c r="Z36" s="7"/>
    </row>
    <row r="37" spans="1:26" ht="30" customHeight="1" thickBot="1" x14ac:dyDescent="0.3">
      <c r="A37" s="5"/>
      <c r="B37" s="6"/>
      <c r="C37" s="6"/>
      <c r="D37" s="118"/>
      <c r="E37" s="104"/>
      <c r="F37" s="105"/>
      <c r="G37" s="106"/>
      <c r="H37" s="31"/>
      <c r="I37" s="15" t="s">
        <v>15</v>
      </c>
      <c r="J37" s="6"/>
      <c r="K37" s="146">
        <f>IF(AND(C24="FORFAIT",C26="FORFAIT"),"FORFAIT",IF(M35=0,0,IF(M35=O35,"MATCH","VICTOIRE")))</f>
        <v>0</v>
      </c>
      <c r="L37" s="151"/>
      <c r="M37" s="152"/>
      <c r="N37" s="31"/>
      <c r="O37" s="146">
        <f>IF(AND(S24="FORFAIT",S26="FORFAIT"),"FORFAIT",IF(M35=0,0,IF(M35&gt;O35,C16,IF(M35=O35,"PARTAGE",S16))))</f>
        <v>0</v>
      </c>
      <c r="P37" s="147"/>
      <c r="Q37" s="148"/>
      <c r="R37" s="6"/>
      <c r="S37" s="6"/>
      <c r="T37" s="118"/>
      <c r="U37" s="104"/>
      <c r="V37" s="105"/>
      <c r="W37" s="106"/>
      <c r="X37" s="6"/>
      <c r="Y37" s="6"/>
      <c r="Z37" s="7"/>
    </row>
    <row r="38" spans="1:26" ht="15.75" thickBot="1" x14ac:dyDescent="0.3">
      <c r="A38" s="5"/>
      <c r="B38" s="6"/>
      <c r="C38" s="6"/>
      <c r="D38" s="6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6"/>
      <c r="V38" s="6"/>
      <c r="W38" s="31"/>
      <c r="X38" s="6"/>
      <c r="Y38" s="6"/>
      <c r="Z38" s="7"/>
    </row>
    <row r="39" spans="1:26" ht="34.5" customHeight="1" thickBot="1" x14ac:dyDescent="0.3">
      <c r="A39" s="5"/>
      <c r="B39" s="6"/>
      <c r="C39" s="6"/>
      <c r="D39" s="6"/>
      <c r="E39" s="31"/>
      <c r="F39" s="31"/>
      <c r="G39" s="31"/>
      <c r="H39" s="31"/>
      <c r="I39" s="31"/>
      <c r="J39" s="31"/>
      <c r="K39" s="39">
        <f>K24+K26</f>
        <v>0</v>
      </c>
      <c r="L39" s="31"/>
      <c r="M39" s="95" t="s">
        <v>932</v>
      </c>
      <c r="N39" s="96"/>
      <c r="O39" s="97"/>
      <c r="P39" s="31"/>
      <c r="Q39" s="39">
        <f>Q24+Q26</f>
        <v>0</v>
      </c>
      <c r="R39" s="31"/>
      <c r="S39" s="31"/>
      <c r="T39" s="31"/>
      <c r="U39" s="6"/>
      <c r="V39" s="6"/>
      <c r="W39" s="6"/>
      <c r="X39" s="6"/>
      <c r="Y39" s="6"/>
      <c r="Z39" s="7"/>
    </row>
    <row r="40" spans="1:26" ht="15.75" thickBot="1" x14ac:dyDescent="0.3">
      <c r="A40" s="5"/>
      <c r="B40" s="6"/>
      <c r="C40" s="6"/>
      <c r="D40" s="6"/>
      <c r="E40" s="31"/>
      <c r="F40" s="31"/>
      <c r="G40" s="31"/>
      <c r="H40" s="31"/>
      <c r="I40" s="31"/>
      <c r="J40" s="31"/>
      <c r="K40" s="31"/>
      <c r="L40" s="31"/>
      <c r="M40" s="6"/>
      <c r="N40" s="6"/>
      <c r="O40" s="6"/>
      <c r="P40" s="6"/>
      <c r="Q40" s="6"/>
      <c r="R40" s="6"/>
      <c r="S40" s="6"/>
      <c r="T40" s="6"/>
      <c r="U40" s="6"/>
      <c r="V40" s="6"/>
      <c r="W40" s="31"/>
      <c r="X40" s="6"/>
      <c r="Y40" s="6"/>
      <c r="Z40" s="7"/>
    </row>
    <row r="41" spans="1:26" ht="15.75" thickBot="1" x14ac:dyDescent="0.3">
      <c r="A41" s="5"/>
      <c r="B41" s="6"/>
      <c r="C41" s="6"/>
      <c r="D41" s="6"/>
      <c r="E41" s="31"/>
      <c r="F41" s="31"/>
      <c r="G41" s="31"/>
      <c r="I41" s="83" t="s">
        <v>12</v>
      </c>
      <c r="J41" s="84"/>
      <c r="K41" s="84"/>
      <c r="L41" s="85"/>
      <c r="M41" s="17">
        <f>IF(M35=0,0,IF(M35&gt;O35,3,IF(M35&lt;O35,1,2)))</f>
        <v>0</v>
      </c>
      <c r="N41" s="6"/>
      <c r="O41" s="17">
        <f>IF(O35=0,0,IF(O35&gt;M35,3,IF(O35&lt;M35,1,2)))</f>
        <v>0</v>
      </c>
      <c r="P41" s="83" t="s">
        <v>12</v>
      </c>
      <c r="Q41" s="84"/>
      <c r="R41" s="84"/>
      <c r="S41" s="85"/>
      <c r="U41" s="6"/>
      <c r="V41" s="6"/>
      <c r="W41" s="6"/>
      <c r="X41" s="6"/>
      <c r="Y41" s="6"/>
      <c r="Z41" s="7"/>
    </row>
    <row r="42" spans="1:26" ht="15.75" thickBot="1" x14ac:dyDescent="0.3">
      <c r="A42" s="18"/>
      <c r="B42" s="19"/>
      <c r="C42" s="19"/>
      <c r="D42" s="19"/>
      <c r="E42" s="19"/>
      <c r="F42" s="82"/>
      <c r="G42" s="82"/>
      <c r="H42" s="82"/>
      <c r="I42" s="82"/>
      <c r="J42" s="82"/>
      <c r="K42" s="32"/>
      <c r="L42" s="32"/>
      <c r="M42" s="32"/>
      <c r="N42" s="32"/>
      <c r="O42" s="32"/>
      <c r="P42" s="32"/>
      <c r="Q42" s="82"/>
      <c r="R42" s="82"/>
      <c r="S42" s="82"/>
      <c r="T42" s="82"/>
      <c r="U42" s="19"/>
      <c r="V42" s="19"/>
      <c r="W42" s="19"/>
      <c r="X42" s="19"/>
      <c r="Y42" s="19"/>
      <c r="Z42" s="20"/>
    </row>
    <row r="47" spans="1:26" x14ac:dyDescent="0.25">
      <c r="D47" s="1" t="e">
        <f>IF(F24+F25&gt;36,1,"ATTENTION : Les joueurs du double 1 ont une somme d'index inférieure à 36")</f>
        <v>#VALUE!</v>
      </c>
    </row>
  </sheetData>
  <sheetProtection algorithmName="SHA-512" hashValue="Zrt1cv/loLVCKF+rPWiljGM2WLi/KZZeF+rHnywuWusHcfKtGa2oSKbGEpJxuvtb6Wykmi4fGj2LH3wt//oZFg==" saltValue="TDkLZdFeXJzMNeYEtPrlXw==" spinCount="100000" sheet="1" selectLockedCells="1"/>
  <mergeCells count="50">
    <mergeCell ref="B26:B27"/>
    <mergeCell ref="T35:T37"/>
    <mergeCell ref="U35:W37"/>
    <mergeCell ref="K37:M37"/>
    <mergeCell ref="Q26:Q27"/>
    <mergeCell ref="O26:O27"/>
    <mergeCell ref="M26:M27"/>
    <mergeCell ref="K26:K27"/>
    <mergeCell ref="D5:V5"/>
    <mergeCell ref="F7:U7"/>
    <mergeCell ref="H9:S13"/>
    <mergeCell ref="D35:D37"/>
    <mergeCell ref="D10:E10"/>
    <mergeCell ref="D12:E12"/>
    <mergeCell ref="S15:W15"/>
    <mergeCell ref="C16:G16"/>
    <mergeCell ref="S16:W16"/>
    <mergeCell ref="D9:E9"/>
    <mergeCell ref="I15:Q15"/>
    <mergeCell ref="I16:Q16"/>
    <mergeCell ref="I17:Q17"/>
    <mergeCell ref="S17:W17"/>
    <mergeCell ref="S18:W18"/>
    <mergeCell ref="O37:Q37"/>
    <mergeCell ref="V9:X13"/>
    <mergeCell ref="F42:H42"/>
    <mergeCell ref="I42:J42"/>
    <mergeCell ref="Q42:R42"/>
    <mergeCell ref="S42:T42"/>
    <mergeCell ref="P41:S41"/>
    <mergeCell ref="I41:L41"/>
    <mergeCell ref="D13:F13"/>
    <mergeCell ref="T9:U13"/>
    <mergeCell ref="B29:I29"/>
    <mergeCell ref="B31:I31"/>
    <mergeCell ref="S29:Y29"/>
    <mergeCell ref="S31:Y31"/>
    <mergeCell ref="K33:Q33"/>
    <mergeCell ref="M39:O39"/>
    <mergeCell ref="E35:G37"/>
    <mergeCell ref="B24:B25"/>
    <mergeCell ref="C15:G15"/>
    <mergeCell ref="C17:G17"/>
    <mergeCell ref="C18:G18"/>
    <mergeCell ref="I18:Q18"/>
    <mergeCell ref="K24:K25"/>
    <mergeCell ref="Q24:Q25"/>
    <mergeCell ref="K22:Q22"/>
    <mergeCell ref="M24:M25"/>
    <mergeCell ref="O24:O25"/>
  </mergeCells>
  <conditionalFormatting sqref="B29">
    <cfRule type="expression" dxfId="3" priority="4">
      <formula>$B$29&lt;&gt;""</formula>
    </cfRule>
  </conditionalFormatting>
  <conditionalFormatting sqref="B31">
    <cfRule type="expression" dxfId="2" priority="3">
      <formula>$B$31&lt;&gt;""</formula>
    </cfRule>
  </conditionalFormatting>
  <conditionalFormatting sqref="S29">
    <cfRule type="expression" dxfId="1" priority="2">
      <formula>$S$29&lt;&gt;""</formula>
    </cfRule>
  </conditionalFormatting>
  <conditionalFormatting sqref="S31:Y31">
    <cfRule type="expression" dxfId="0" priority="1">
      <formula>$S$31&lt;&gt;""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AA52EFC-EAC1-4F34-A4C0-20F3A02E7371}">
          <x14:formula1>
            <xm:f>Donnees!$Q$6:$Q$7</xm:f>
          </x14:formula1>
          <xm:sqref>D10:E10</xm:sqref>
        </x14:dataValidation>
        <x14:dataValidation type="list" allowBlank="1" showInputMessage="1" showErrorMessage="1" xr:uid="{1B72D58D-7E4D-496A-9613-36F5D72DEFDF}">
          <x14:formula1>
            <xm:f>Donnees!$Q$9:$Q$15</xm:f>
          </x14:formula1>
          <xm:sqref>D11</xm:sqref>
        </x14:dataValidation>
        <x14:dataValidation type="list" allowBlank="1" showInputMessage="1" showErrorMessage="1" xr:uid="{1A8DEE9E-4BFD-49A7-84F3-F0F398B39C60}">
          <x14:formula1>
            <xm:f>Donnees!$Q$18:$Q$30</xm:f>
          </x14:formula1>
          <xm:sqref>X16:Y16</xm:sqref>
        </x14:dataValidation>
        <x14:dataValidation type="list" allowBlank="1" showInputMessage="1" showErrorMessage="1" xr:uid="{56EA5360-8C02-476F-9DFA-E5CF221DB72A}">
          <x14:formula1>
            <xm:f>Donnees!$Q$18:$Q$31</xm:f>
          </x14:formula1>
          <xm:sqref>D12:E12</xm:sqref>
        </x14:dataValidation>
        <x14:dataValidation type="list" allowBlank="1" showInputMessage="1" showErrorMessage="1" xr:uid="{5CB605C3-5BD0-4F53-929C-AC3267AE261B}">
          <x14:formula1>
            <xm:f>Donnees!$Q$33:$Q$49</xm:f>
          </x14:formula1>
          <xm:sqref>C16:G16 S16:W16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5B4D-88AD-4F56-BE10-7289A1B14917}">
  <dimension ref="A1:W923"/>
  <sheetViews>
    <sheetView topLeftCell="A824" zoomScale="85" zoomScaleNormal="85" workbookViewId="0">
      <selection activeCell="A762" sqref="A762"/>
    </sheetView>
  </sheetViews>
  <sheetFormatPr baseColWidth="10" defaultRowHeight="15" x14ac:dyDescent="0.25"/>
  <cols>
    <col min="1" max="1" width="10" bestFit="1" customWidth="1"/>
    <col min="2" max="2" width="8" bestFit="1" customWidth="1"/>
    <col min="3" max="3" width="22.85546875" bestFit="1" customWidth="1"/>
    <col min="4" max="4" width="12.85546875" bestFit="1" customWidth="1"/>
    <col min="5" max="5" width="5.140625" bestFit="1" customWidth="1"/>
    <col min="6" max="6" width="12.85546875" bestFit="1" customWidth="1"/>
    <col min="7" max="7" width="4.5703125" bestFit="1" customWidth="1"/>
    <col min="8" max="8" width="10.7109375" bestFit="1" customWidth="1"/>
    <col min="9" max="9" width="15.42578125" bestFit="1" customWidth="1"/>
    <col min="10" max="10" width="9.28515625" customWidth="1"/>
    <col min="11" max="11" width="14.85546875" customWidth="1"/>
    <col min="12" max="12" width="25.5703125" customWidth="1"/>
    <col min="16" max="16" width="14.85546875" bestFit="1" customWidth="1"/>
    <col min="17" max="18" width="15.42578125" bestFit="1" customWidth="1"/>
    <col min="20" max="20" width="15.42578125" bestFit="1" customWidth="1"/>
  </cols>
  <sheetData>
    <row r="1" spans="1:23" x14ac:dyDescent="0.25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  <c r="K1" t="s">
        <v>1272</v>
      </c>
      <c r="L1" t="s">
        <v>27</v>
      </c>
    </row>
    <row r="2" spans="1:23" x14ac:dyDescent="0.25">
      <c r="A2">
        <v>522355382</v>
      </c>
      <c r="B2" t="s">
        <v>28</v>
      </c>
      <c r="C2" t="s">
        <v>957</v>
      </c>
      <c r="D2" t="s">
        <v>139</v>
      </c>
      <c r="E2" t="s">
        <v>31</v>
      </c>
      <c r="F2" t="s">
        <v>32</v>
      </c>
      <c r="G2">
        <v>9</v>
      </c>
      <c r="H2" s="21">
        <v>42131</v>
      </c>
      <c r="I2" t="s">
        <v>195</v>
      </c>
      <c r="J2">
        <v>54</v>
      </c>
      <c r="K2" s="21">
        <v>45485</v>
      </c>
      <c r="L2" t="s">
        <v>46</v>
      </c>
      <c r="T2" t="str">
        <f>IF(LEFT(I2,4)="ENFA","U8",IF(LEFT(I2,4)="POUC","U10",IF(LEFT(I2,4)="POUS","U12",IF(LEFT(I2,4)="BENJ","U14",IF(LEFT(I2,4)="MINI","U16",IF(LEFT(I2,4)="CADE","U18"))))))</f>
        <v>U10</v>
      </c>
      <c r="U2" t="str">
        <f>IF(J2&lt;12,"&lt;12",IF(J2&lt;24,"&lt;24",IF(J2&lt;55,"&lt;54")))</f>
        <v>&lt;54</v>
      </c>
      <c r="V2" t="str">
        <f>_xlfn.CONCAT(T2,E2,U2)</f>
        <v>U10M&lt;54</v>
      </c>
      <c r="W2" t="str">
        <f>IF(LEFT(V2,2)="U8","ORANGE",IF(V2="U10M&lt;54","ORANGE",IF(V2="U10F&lt;54","ORANGE",IF(V2="U10M&lt;24","ROUGE",IF(V2="U10F&lt;24","VIOLET",IF(V2="U10M&lt;12","ROUGE",IF(V2="U10F&lt;12","VIOLET",IF(V2="U12M&lt;54","VIOLET",IF(V2="U12F&lt;54","VIOLET",IF(V2="U12M&lt;24","ROUGE",IF(V2="U12F&lt;24","VIOLET",IF(V2="U12M&lt;12","ROUGE",IF(V2="U12F&lt;12","ROUGE",IF(V2="U14M&lt;54","ROUGE",IF(V2="U14F&lt;54","VIOLET",IF(V2="U14M&lt;24","BLEU",IF(V2="U14F&lt;24","ROUGE",IF(V2="U14M&lt;12","JAUNE",IF(V2="U14F&lt;12","ROUGE",IF(V2="U16M&lt;54","ROUGE",IF(V2="U16F&lt;54","VIOLET",IF(V2="U16M&lt;24","BLEU",IF(V2="U16F&lt;24","ROUGE",IF(V2="U16M&lt;12","JAUNE",IF(V2="U16F&lt;12","ROUGE",IF(V2="U18M&lt;54","ROUGE",IF(V2="U18F&lt;54","VIOLET",IF(V2="U18M&lt;24","BLEU",IF(V2="U18F&lt;24","ROUGE",IF(V2="U18M&lt;12","JAUNE",IF(V2="U18F&lt;12","ROUGE")))))))))))))))))))))))))))))))</f>
        <v>ORANGE</v>
      </c>
    </row>
    <row r="3" spans="1:23" x14ac:dyDescent="0.25">
      <c r="A3">
        <v>511822352</v>
      </c>
      <c r="B3" t="s">
        <v>38</v>
      </c>
      <c r="C3" t="s">
        <v>958</v>
      </c>
      <c r="D3" t="s">
        <v>959</v>
      </c>
      <c r="E3" t="s">
        <v>39</v>
      </c>
      <c r="F3" t="s">
        <v>32</v>
      </c>
      <c r="G3">
        <v>9</v>
      </c>
      <c r="H3" s="21">
        <v>42073</v>
      </c>
      <c r="I3" t="s">
        <v>195</v>
      </c>
      <c r="J3">
        <v>52.1</v>
      </c>
      <c r="K3" s="21">
        <v>45458</v>
      </c>
      <c r="L3" t="s">
        <v>46</v>
      </c>
      <c r="T3" t="str">
        <f t="shared" ref="T3:T66" si="0">IF(LEFT(I3,4)="ENFA","U8",IF(LEFT(I3,4)="POUC","U10",IF(LEFT(I3,4)="POUS","U12",IF(LEFT(I3,4)="BENJ","U14",IF(LEFT(I3,4)="MINI","U16",IF(LEFT(I3,4)="CADE","U18"))))))</f>
        <v>U10</v>
      </c>
      <c r="U3" t="str">
        <f t="shared" ref="U3:U66" si="1">IF(J3&lt;12,"&lt;12",IF(J3&lt;24,"&lt;24",IF(J3&lt;55,"&lt;54")))</f>
        <v>&lt;54</v>
      </c>
      <c r="V3" t="str">
        <f t="shared" ref="V3:V66" si="2">_xlfn.CONCAT(T3,E3,U3)</f>
        <v>U10F&lt;54</v>
      </c>
      <c r="W3" t="str">
        <f t="shared" ref="W3:W66" si="3">IF(LEFT(V3,2)="U8","ORANGE",IF(V3="U10M&lt;54","ORANGE",IF(V3="U10F&lt;54","ORANGE",IF(V3="U10M&lt;24","ROUGE",IF(V3="U10F&lt;24","VIOLET",IF(V3="U10M&lt;12","ROUGE",IF(V3="U10F&lt;12","VIOLET",IF(V3="U12M&lt;54","VIOLET",IF(V3="U12F&lt;54","VIOLET",IF(V3="U12M&lt;24","ROUGE",IF(V3="U12F&lt;24","VIOLET",IF(V3="U12M&lt;12","ROUGE",IF(V3="U12F&lt;12","ROUGE",IF(V3="U14M&lt;54","ROUGE",IF(V3="U14F&lt;54","VIOLET",IF(V3="U14M&lt;24","BLEU",IF(V3="U14F&lt;24","ROUGE",IF(V3="U14M&lt;12","JAUNE",IF(V3="U14F&lt;12","ROUGE",IF(V3="U16M&lt;54","ROUGE",IF(V3="U16F&lt;54","VIOLET",IF(V3="U16M&lt;24","BLEU",IF(V3="U16F&lt;24","ROUGE",IF(V3="U16M&lt;12","JAUNE",IF(V3="U16F&lt;12","ROUGE",IF(V3="U18M&lt;54","ROUGE",IF(V3="U18F&lt;54","VIOLET",IF(V3="U18M&lt;24","BLEU",IF(V3="U18F&lt;24","ROUGE",IF(V3="U18M&lt;12","JAUNE",IF(V3="U18F&lt;12","ROUGE")))))))))))))))))))))))))))))))</f>
        <v>ORANGE</v>
      </c>
    </row>
    <row r="4" spans="1:23" x14ac:dyDescent="0.25">
      <c r="A4">
        <v>534633353</v>
      </c>
      <c r="B4" t="s">
        <v>38</v>
      </c>
      <c r="C4" t="s">
        <v>446</v>
      </c>
      <c r="D4" t="s">
        <v>447</v>
      </c>
      <c r="E4" t="s">
        <v>39</v>
      </c>
      <c r="F4" t="s">
        <v>32</v>
      </c>
      <c r="G4">
        <v>15</v>
      </c>
      <c r="H4" s="21">
        <v>40138</v>
      </c>
      <c r="I4" t="s">
        <v>564</v>
      </c>
      <c r="J4">
        <v>54</v>
      </c>
      <c r="K4" s="21">
        <v>45010</v>
      </c>
      <c r="L4" t="s">
        <v>43</v>
      </c>
      <c r="T4" t="str">
        <f t="shared" si="0"/>
        <v>U16</v>
      </c>
      <c r="U4" t="str">
        <f t="shared" si="1"/>
        <v>&lt;54</v>
      </c>
      <c r="V4" t="str">
        <f t="shared" si="2"/>
        <v>U16F&lt;54</v>
      </c>
      <c r="W4" t="str">
        <f t="shared" si="3"/>
        <v>VIOLET</v>
      </c>
    </row>
    <row r="5" spans="1:23" x14ac:dyDescent="0.25">
      <c r="A5">
        <v>41523384</v>
      </c>
      <c r="B5" t="s">
        <v>28</v>
      </c>
      <c r="C5" t="s">
        <v>960</v>
      </c>
      <c r="D5" t="s">
        <v>61</v>
      </c>
      <c r="E5" t="s">
        <v>31</v>
      </c>
      <c r="F5" t="s">
        <v>32</v>
      </c>
      <c r="G5">
        <v>9</v>
      </c>
      <c r="H5" s="21">
        <v>42131</v>
      </c>
      <c r="I5" t="s">
        <v>195</v>
      </c>
      <c r="J5">
        <v>54</v>
      </c>
      <c r="K5" s="21">
        <v>45279</v>
      </c>
      <c r="L5" t="s">
        <v>62</v>
      </c>
      <c r="T5" t="str">
        <f t="shared" si="0"/>
        <v>U10</v>
      </c>
      <c r="U5" t="str">
        <f t="shared" si="1"/>
        <v>&lt;54</v>
      </c>
      <c r="V5" t="str">
        <f t="shared" si="2"/>
        <v>U10M&lt;54</v>
      </c>
      <c r="W5" t="str">
        <f t="shared" si="3"/>
        <v>ORANGE</v>
      </c>
    </row>
    <row r="6" spans="1:23" x14ac:dyDescent="0.25">
      <c r="A6">
        <v>41522386</v>
      </c>
      <c r="B6" t="s">
        <v>28</v>
      </c>
      <c r="C6" t="s">
        <v>960</v>
      </c>
      <c r="D6" t="s">
        <v>115</v>
      </c>
      <c r="E6" t="s">
        <v>31</v>
      </c>
      <c r="F6" t="s">
        <v>32</v>
      </c>
      <c r="G6">
        <v>12</v>
      </c>
      <c r="H6" s="21">
        <v>41208</v>
      </c>
      <c r="I6" t="s">
        <v>381</v>
      </c>
      <c r="J6">
        <v>54</v>
      </c>
      <c r="K6" s="21">
        <v>45279</v>
      </c>
      <c r="L6" t="s">
        <v>62</v>
      </c>
      <c r="P6" s="22" t="s">
        <v>682</v>
      </c>
      <c r="Q6" s="22" t="s">
        <v>710</v>
      </c>
      <c r="T6" t="str">
        <f t="shared" si="0"/>
        <v>U12</v>
      </c>
      <c r="U6" t="str">
        <f t="shared" si="1"/>
        <v>&lt;54</v>
      </c>
      <c r="V6" t="str">
        <f t="shared" si="2"/>
        <v>U12M&lt;54</v>
      </c>
      <c r="W6" t="str">
        <f t="shared" si="3"/>
        <v>VIOLET</v>
      </c>
    </row>
    <row r="7" spans="1:23" x14ac:dyDescent="0.25">
      <c r="A7">
        <v>539354351</v>
      </c>
      <c r="B7" t="s">
        <v>28</v>
      </c>
      <c r="C7" t="s">
        <v>193</v>
      </c>
      <c r="D7" t="s">
        <v>194</v>
      </c>
      <c r="E7" t="s">
        <v>31</v>
      </c>
      <c r="F7" t="s">
        <v>32</v>
      </c>
      <c r="G7">
        <v>11</v>
      </c>
      <c r="H7" s="21">
        <v>41312</v>
      </c>
      <c r="I7" t="s">
        <v>314</v>
      </c>
      <c r="J7">
        <v>54</v>
      </c>
      <c r="K7" s="21">
        <v>45073</v>
      </c>
      <c r="L7" t="s">
        <v>58</v>
      </c>
      <c r="P7" s="22"/>
      <c r="Q7" s="22" t="s">
        <v>711</v>
      </c>
      <c r="T7" t="str">
        <f t="shared" si="0"/>
        <v>U12</v>
      </c>
      <c r="U7" t="str">
        <f t="shared" si="1"/>
        <v>&lt;54</v>
      </c>
      <c r="V7" t="str">
        <f t="shared" si="2"/>
        <v>U12M&lt;54</v>
      </c>
      <c r="W7" t="str">
        <f t="shared" si="3"/>
        <v>VIOLET</v>
      </c>
    </row>
    <row r="8" spans="1:23" x14ac:dyDescent="0.25">
      <c r="A8">
        <v>532213300</v>
      </c>
      <c r="B8" t="s">
        <v>38</v>
      </c>
      <c r="C8" t="s">
        <v>961</v>
      </c>
      <c r="D8" t="s">
        <v>962</v>
      </c>
      <c r="E8" t="s">
        <v>39</v>
      </c>
      <c r="F8" t="s">
        <v>32</v>
      </c>
      <c r="G8">
        <v>17</v>
      </c>
      <c r="H8" s="21">
        <v>39227</v>
      </c>
      <c r="I8" t="s">
        <v>642</v>
      </c>
      <c r="J8">
        <v>54</v>
      </c>
      <c r="K8" s="21">
        <v>42656</v>
      </c>
      <c r="L8" t="s">
        <v>113</v>
      </c>
      <c r="P8" s="22"/>
      <c r="Q8" s="22"/>
      <c r="T8" t="str">
        <f t="shared" si="0"/>
        <v>U18</v>
      </c>
      <c r="U8" t="str">
        <f t="shared" si="1"/>
        <v>&lt;54</v>
      </c>
      <c r="V8" t="str">
        <f t="shared" si="2"/>
        <v>U18F&lt;54</v>
      </c>
      <c r="W8" t="str">
        <f t="shared" si="3"/>
        <v>VIOLET</v>
      </c>
    </row>
    <row r="9" spans="1:23" x14ac:dyDescent="0.25">
      <c r="A9">
        <v>527508387</v>
      </c>
      <c r="B9" t="s">
        <v>38</v>
      </c>
      <c r="C9" t="s">
        <v>963</v>
      </c>
      <c r="D9" t="s">
        <v>100</v>
      </c>
      <c r="E9" t="s">
        <v>39</v>
      </c>
      <c r="F9" t="s">
        <v>32</v>
      </c>
      <c r="G9">
        <v>11</v>
      </c>
      <c r="H9" s="21">
        <v>41307</v>
      </c>
      <c r="I9" t="s">
        <v>314</v>
      </c>
      <c r="J9">
        <v>54</v>
      </c>
      <c r="K9" s="21">
        <v>45536</v>
      </c>
      <c r="L9" t="s">
        <v>34</v>
      </c>
      <c r="P9" s="22" t="s">
        <v>11</v>
      </c>
      <c r="Q9" s="22" t="s">
        <v>712</v>
      </c>
      <c r="R9" s="22" t="str">
        <f>IF(Q9="J1","30 Nov 2024",0)</f>
        <v>30 Nov 2024</v>
      </c>
      <c r="T9" t="str">
        <f t="shared" si="0"/>
        <v>U12</v>
      </c>
      <c r="U9" t="str">
        <f t="shared" si="1"/>
        <v>&lt;54</v>
      </c>
      <c r="V9" t="str">
        <f t="shared" si="2"/>
        <v>U12F&lt;54</v>
      </c>
      <c r="W9" t="str">
        <f t="shared" si="3"/>
        <v>VIOLET</v>
      </c>
    </row>
    <row r="10" spans="1:23" x14ac:dyDescent="0.25">
      <c r="A10">
        <v>532664350</v>
      </c>
      <c r="B10" t="s">
        <v>38</v>
      </c>
      <c r="C10" t="s">
        <v>130</v>
      </c>
      <c r="D10" t="s">
        <v>131</v>
      </c>
      <c r="E10" t="s">
        <v>39</v>
      </c>
      <c r="F10" t="s">
        <v>32</v>
      </c>
      <c r="G10">
        <v>10</v>
      </c>
      <c r="H10" s="21">
        <v>41681</v>
      </c>
      <c r="I10" t="s">
        <v>252</v>
      </c>
      <c r="J10">
        <v>54</v>
      </c>
      <c r="K10" s="21">
        <v>44839</v>
      </c>
      <c r="L10" t="s">
        <v>34</v>
      </c>
      <c r="P10" s="22"/>
      <c r="Q10" s="22" t="s">
        <v>713</v>
      </c>
      <c r="R10" s="22" t="str">
        <f>IF(Q10="J2","14 Déc 2024",0)</f>
        <v>14 Déc 2024</v>
      </c>
      <c r="T10" t="str">
        <f t="shared" si="0"/>
        <v>U10</v>
      </c>
      <c r="U10" t="str">
        <f t="shared" si="1"/>
        <v>&lt;54</v>
      </c>
      <c r="V10" t="str">
        <f t="shared" si="2"/>
        <v>U10F&lt;54</v>
      </c>
      <c r="W10" t="str">
        <f t="shared" si="3"/>
        <v>ORANGE</v>
      </c>
    </row>
    <row r="11" spans="1:23" x14ac:dyDescent="0.25">
      <c r="A11">
        <v>525913380</v>
      </c>
      <c r="B11" t="s">
        <v>28</v>
      </c>
      <c r="C11" t="s">
        <v>964</v>
      </c>
      <c r="D11" t="s">
        <v>119</v>
      </c>
      <c r="E11" t="s">
        <v>31</v>
      </c>
      <c r="F11" t="s">
        <v>32</v>
      </c>
      <c r="G11">
        <v>8</v>
      </c>
      <c r="H11" s="21">
        <v>42702</v>
      </c>
      <c r="I11" t="s">
        <v>33</v>
      </c>
      <c r="J11">
        <v>54</v>
      </c>
      <c r="K11" s="21">
        <v>45520</v>
      </c>
      <c r="L11" t="s">
        <v>65</v>
      </c>
      <c r="P11" s="22"/>
      <c r="Q11" s="22" t="s">
        <v>714</v>
      </c>
      <c r="R11" s="22" t="str">
        <f>IF(Q11="J3","18 Jan 2024",0)</f>
        <v>18 Jan 2024</v>
      </c>
      <c r="T11" t="str">
        <f t="shared" si="0"/>
        <v>U8</v>
      </c>
      <c r="U11" t="str">
        <f t="shared" si="1"/>
        <v>&lt;54</v>
      </c>
      <c r="V11" t="str">
        <f t="shared" si="2"/>
        <v>U8M&lt;54</v>
      </c>
      <c r="W11" t="str">
        <f t="shared" si="3"/>
        <v>ORANGE</v>
      </c>
    </row>
    <row r="12" spans="1:23" x14ac:dyDescent="0.25">
      <c r="A12">
        <v>525914389</v>
      </c>
      <c r="B12" t="s">
        <v>47</v>
      </c>
      <c r="C12" t="s">
        <v>964</v>
      </c>
      <c r="D12" t="s">
        <v>531</v>
      </c>
      <c r="E12" t="s">
        <v>39</v>
      </c>
      <c r="F12" t="s">
        <v>32</v>
      </c>
      <c r="G12">
        <v>10</v>
      </c>
      <c r="H12" s="21">
        <v>41954</v>
      </c>
      <c r="I12" t="s">
        <v>252</v>
      </c>
      <c r="J12">
        <v>54</v>
      </c>
      <c r="K12" s="21">
        <v>45520</v>
      </c>
      <c r="L12" t="s">
        <v>65</v>
      </c>
      <c r="P12" s="22"/>
      <c r="Q12" s="22" t="s">
        <v>715</v>
      </c>
      <c r="R12" s="22" t="str">
        <f>IF(Q12="J4","1 Fév 2024",0)</f>
        <v>1 Fév 2024</v>
      </c>
      <c r="T12" t="str">
        <f t="shared" si="0"/>
        <v>U10</v>
      </c>
      <c r="U12" t="str">
        <f t="shared" si="1"/>
        <v>&lt;54</v>
      </c>
      <c r="V12" t="str">
        <f t="shared" si="2"/>
        <v>U10F&lt;54</v>
      </c>
      <c r="W12" t="str">
        <f t="shared" si="3"/>
        <v>ORANGE</v>
      </c>
    </row>
    <row r="13" spans="1:23" x14ac:dyDescent="0.25">
      <c r="A13">
        <v>41850290</v>
      </c>
      <c r="B13" t="s">
        <v>28</v>
      </c>
      <c r="C13" t="s">
        <v>965</v>
      </c>
      <c r="D13" t="s">
        <v>52</v>
      </c>
      <c r="E13" t="s">
        <v>31</v>
      </c>
      <c r="F13" t="s">
        <v>32</v>
      </c>
      <c r="G13">
        <v>20</v>
      </c>
      <c r="H13" s="21">
        <v>38124</v>
      </c>
      <c r="I13" t="s">
        <v>966</v>
      </c>
      <c r="J13">
        <v>13.1</v>
      </c>
      <c r="K13" s="21">
        <v>45543</v>
      </c>
      <c r="L13" t="s">
        <v>34</v>
      </c>
      <c r="Q13" s="22" t="s">
        <v>716</v>
      </c>
      <c r="R13" s="22" t="str">
        <f>IF(Q13="J5","15 Mars 2024",0)</f>
        <v>15 Mars 2024</v>
      </c>
      <c r="T13" t="b">
        <f t="shared" si="0"/>
        <v>0</v>
      </c>
      <c r="U13" t="str">
        <f t="shared" si="1"/>
        <v>&lt;24</v>
      </c>
      <c r="V13" t="str">
        <f t="shared" si="2"/>
        <v>FAUXM&lt;24</v>
      </c>
      <c r="W13" t="b">
        <f t="shared" si="3"/>
        <v>0</v>
      </c>
    </row>
    <row r="14" spans="1:23" x14ac:dyDescent="0.25">
      <c r="A14">
        <v>41533383</v>
      </c>
      <c r="B14" t="s">
        <v>28</v>
      </c>
      <c r="C14" t="s">
        <v>967</v>
      </c>
      <c r="D14" t="s">
        <v>968</v>
      </c>
      <c r="E14" t="s">
        <v>31</v>
      </c>
      <c r="F14" t="s">
        <v>32</v>
      </c>
      <c r="G14">
        <v>6</v>
      </c>
      <c r="H14" s="21">
        <v>43128</v>
      </c>
      <c r="I14" t="s">
        <v>33</v>
      </c>
      <c r="J14">
        <v>54</v>
      </c>
      <c r="K14" s="21">
        <v>45279</v>
      </c>
      <c r="L14" t="s">
        <v>62</v>
      </c>
      <c r="Q14" s="22" t="s">
        <v>717</v>
      </c>
      <c r="R14" s="22">
        <f>IF(Q14="J6","23 Mars 2024",0)</f>
        <v>0</v>
      </c>
      <c r="T14" t="str">
        <f t="shared" si="0"/>
        <v>U8</v>
      </c>
      <c r="U14" t="str">
        <f t="shared" si="1"/>
        <v>&lt;54</v>
      </c>
      <c r="V14" t="str">
        <f t="shared" si="2"/>
        <v>U8M&lt;54</v>
      </c>
      <c r="W14" t="str">
        <f t="shared" si="3"/>
        <v>ORANGE</v>
      </c>
    </row>
    <row r="15" spans="1:23" x14ac:dyDescent="0.25">
      <c r="A15">
        <v>526777366</v>
      </c>
      <c r="B15" t="s">
        <v>28</v>
      </c>
      <c r="C15" t="s">
        <v>549</v>
      </c>
      <c r="D15" t="s">
        <v>550</v>
      </c>
      <c r="E15" t="s">
        <v>31</v>
      </c>
      <c r="F15" t="s">
        <v>32</v>
      </c>
      <c r="G15">
        <v>17</v>
      </c>
      <c r="H15" s="21">
        <v>39156</v>
      </c>
      <c r="I15" t="s">
        <v>639</v>
      </c>
      <c r="J15">
        <v>48.5</v>
      </c>
      <c r="K15" s="21">
        <v>45465</v>
      </c>
      <c r="L15" t="s">
        <v>43</v>
      </c>
      <c r="Q15" s="22" t="s">
        <v>718</v>
      </c>
      <c r="R15" s="22">
        <f t="shared" ref="R15:R16" si="4">IF(Q15="J2","03 Déc. 2022",0)</f>
        <v>0</v>
      </c>
      <c r="T15" t="str">
        <f t="shared" si="0"/>
        <v>U18</v>
      </c>
      <c r="U15" t="str">
        <f t="shared" si="1"/>
        <v>&lt;54</v>
      </c>
      <c r="V15" t="str">
        <f t="shared" si="2"/>
        <v>U18M&lt;54</v>
      </c>
      <c r="W15" t="str">
        <f t="shared" si="3"/>
        <v>ROUGE</v>
      </c>
    </row>
    <row r="16" spans="1:23" x14ac:dyDescent="0.25">
      <c r="A16">
        <v>539867360</v>
      </c>
      <c r="B16" t="s">
        <v>28</v>
      </c>
      <c r="C16" t="s">
        <v>722</v>
      </c>
      <c r="D16" t="s">
        <v>723</v>
      </c>
      <c r="E16" t="s">
        <v>31</v>
      </c>
      <c r="F16" t="s">
        <v>32</v>
      </c>
      <c r="G16">
        <v>14</v>
      </c>
      <c r="H16" s="21">
        <v>40465</v>
      </c>
      <c r="I16" t="s">
        <v>509</v>
      </c>
      <c r="J16">
        <v>49.9</v>
      </c>
      <c r="K16" s="21">
        <v>45619</v>
      </c>
      <c r="L16" t="s">
        <v>55</v>
      </c>
      <c r="Q16" s="22" t="s">
        <v>944</v>
      </c>
      <c r="R16" s="22">
        <f t="shared" si="4"/>
        <v>0</v>
      </c>
      <c r="T16" t="str">
        <f t="shared" si="0"/>
        <v>U14</v>
      </c>
      <c r="U16" t="str">
        <f t="shared" si="1"/>
        <v>&lt;54</v>
      </c>
      <c r="V16" t="str">
        <f t="shared" si="2"/>
        <v>U14M&lt;54</v>
      </c>
      <c r="W16" t="str">
        <f t="shared" si="3"/>
        <v>ROUGE</v>
      </c>
    </row>
    <row r="17" spans="1:23" x14ac:dyDescent="0.25">
      <c r="A17">
        <v>527376350</v>
      </c>
      <c r="B17" t="s">
        <v>28</v>
      </c>
      <c r="C17" t="s">
        <v>380</v>
      </c>
      <c r="D17" t="s">
        <v>373</v>
      </c>
      <c r="E17" t="s">
        <v>31</v>
      </c>
      <c r="F17" t="s">
        <v>32</v>
      </c>
      <c r="G17">
        <v>14</v>
      </c>
      <c r="H17" s="21">
        <v>40238</v>
      </c>
      <c r="I17" t="s">
        <v>509</v>
      </c>
      <c r="J17">
        <v>33.200000000000003</v>
      </c>
      <c r="K17" s="21">
        <v>45498</v>
      </c>
      <c r="L17" t="s">
        <v>388</v>
      </c>
      <c r="R17" s="22"/>
      <c r="T17" t="str">
        <f t="shared" si="0"/>
        <v>U14</v>
      </c>
      <c r="U17" t="str">
        <f t="shared" si="1"/>
        <v>&lt;54</v>
      </c>
      <c r="V17" t="str">
        <f t="shared" si="2"/>
        <v>U14M&lt;54</v>
      </c>
      <c r="W17" t="str">
        <f t="shared" si="3"/>
        <v>ROUGE</v>
      </c>
    </row>
    <row r="18" spans="1:23" x14ac:dyDescent="0.25">
      <c r="A18">
        <v>530786320</v>
      </c>
      <c r="B18" t="s">
        <v>28</v>
      </c>
      <c r="C18" t="s">
        <v>449</v>
      </c>
      <c r="D18" t="s">
        <v>450</v>
      </c>
      <c r="E18" t="s">
        <v>31</v>
      </c>
      <c r="F18" t="s">
        <v>32</v>
      </c>
      <c r="G18">
        <v>15</v>
      </c>
      <c r="H18" s="21">
        <v>40119</v>
      </c>
      <c r="I18" t="s">
        <v>551</v>
      </c>
      <c r="J18">
        <v>9.6</v>
      </c>
      <c r="K18" s="21">
        <v>45585</v>
      </c>
      <c r="L18" t="s">
        <v>40</v>
      </c>
      <c r="P18" s="22" t="s">
        <v>721</v>
      </c>
      <c r="Q18" s="22" t="s">
        <v>689</v>
      </c>
      <c r="R18" s="22"/>
      <c r="T18" t="str">
        <f t="shared" si="0"/>
        <v>U16</v>
      </c>
      <c r="U18" t="str">
        <f t="shared" si="1"/>
        <v>&lt;12</v>
      </c>
      <c r="V18" t="str">
        <f t="shared" si="2"/>
        <v>U16M&lt;12</v>
      </c>
      <c r="W18" t="str">
        <f t="shared" si="3"/>
        <v>JAUNE</v>
      </c>
    </row>
    <row r="19" spans="1:23" x14ac:dyDescent="0.25">
      <c r="A19">
        <v>543134250</v>
      </c>
      <c r="B19" t="s">
        <v>28</v>
      </c>
      <c r="C19" t="s">
        <v>969</v>
      </c>
      <c r="D19" t="s">
        <v>61</v>
      </c>
      <c r="E19" t="s">
        <v>31</v>
      </c>
      <c r="F19" t="s">
        <v>32</v>
      </c>
      <c r="G19">
        <v>19</v>
      </c>
      <c r="H19" s="21">
        <v>38450</v>
      </c>
      <c r="I19" t="s">
        <v>966</v>
      </c>
      <c r="J19">
        <v>33.1</v>
      </c>
      <c r="K19" s="21">
        <v>44450</v>
      </c>
      <c r="L19" t="s">
        <v>46</v>
      </c>
      <c r="P19" s="22"/>
      <c r="Q19" s="22" t="s">
        <v>946</v>
      </c>
      <c r="R19" s="22"/>
      <c r="T19" t="b">
        <f t="shared" si="0"/>
        <v>0</v>
      </c>
      <c r="U19" t="str">
        <f t="shared" si="1"/>
        <v>&lt;54</v>
      </c>
      <c r="V19" t="str">
        <f t="shared" si="2"/>
        <v>FAUXM&lt;54</v>
      </c>
      <c r="W19" t="b">
        <f t="shared" si="3"/>
        <v>0</v>
      </c>
    </row>
    <row r="20" spans="1:23" x14ac:dyDescent="0.25">
      <c r="A20">
        <v>526992294</v>
      </c>
      <c r="B20" t="s">
        <v>28</v>
      </c>
      <c r="C20" t="s">
        <v>253</v>
      </c>
      <c r="D20" t="s">
        <v>105</v>
      </c>
      <c r="E20" t="s">
        <v>31</v>
      </c>
      <c r="F20" t="s">
        <v>32</v>
      </c>
      <c r="G20">
        <v>18</v>
      </c>
      <c r="H20" s="21">
        <v>38988</v>
      </c>
      <c r="I20" t="s">
        <v>671</v>
      </c>
      <c r="J20">
        <v>29.1</v>
      </c>
      <c r="K20" s="21">
        <v>45512</v>
      </c>
      <c r="L20" t="s">
        <v>46</v>
      </c>
      <c r="P20" s="22"/>
      <c r="Q20" s="22" t="s">
        <v>686</v>
      </c>
      <c r="R20" s="22"/>
      <c r="T20" t="str">
        <f t="shared" si="0"/>
        <v>U18</v>
      </c>
      <c r="U20" t="str">
        <f t="shared" si="1"/>
        <v>&lt;54</v>
      </c>
      <c r="V20" t="str">
        <f t="shared" si="2"/>
        <v>U18M&lt;54</v>
      </c>
      <c r="W20" t="str">
        <f t="shared" si="3"/>
        <v>ROUGE</v>
      </c>
    </row>
    <row r="21" spans="1:23" x14ac:dyDescent="0.25">
      <c r="A21">
        <v>44074318</v>
      </c>
      <c r="B21" t="s">
        <v>47</v>
      </c>
      <c r="C21" t="s">
        <v>253</v>
      </c>
      <c r="D21" t="s">
        <v>249</v>
      </c>
      <c r="E21" t="s">
        <v>39</v>
      </c>
      <c r="F21" t="s">
        <v>32</v>
      </c>
      <c r="G21">
        <v>12</v>
      </c>
      <c r="H21" s="21">
        <v>41152</v>
      </c>
      <c r="I21" t="s">
        <v>381</v>
      </c>
      <c r="J21">
        <v>27.6</v>
      </c>
      <c r="K21" s="21">
        <v>45525</v>
      </c>
      <c r="L21" t="s">
        <v>46</v>
      </c>
      <c r="P21" s="22"/>
      <c r="Q21" s="22" t="s">
        <v>687</v>
      </c>
      <c r="R21" s="22"/>
      <c r="T21" t="str">
        <f t="shared" si="0"/>
        <v>U12</v>
      </c>
      <c r="U21" t="str">
        <f t="shared" si="1"/>
        <v>&lt;54</v>
      </c>
      <c r="V21" t="str">
        <f t="shared" si="2"/>
        <v>U12F&lt;54</v>
      </c>
      <c r="W21" t="str">
        <f t="shared" si="3"/>
        <v>VIOLET</v>
      </c>
    </row>
    <row r="22" spans="1:23" x14ac:dyDescent="0.25">
      <c r="A22">
        <v>526993293</v>
      </c>
      <c r="B22" t="s">
        <v>28</v>
      </c>
      <c r="C22" t="s">
        <v>253</v>
      </c>
      <c r="D22" t="s">
        <v>294</v>
      </c>
      <c r="E22" t="s">
        <v>31</v>
      </c>
      <c r="F22" t="s">
        <v>32</v>
      </c>
      <c r="G22">
        <v>14</v>
      </c>
      <c r="H22" s="21">
        <v>40255</v>
      </c>
      <c r="I22" t="s">
        <v>509</v>
      </c>
      <c r="J22">
        <v>18.5</v>
      </c>
      <c r="K22" s="21">
        <v>45525</v>
      </c>
      <c r="L22" t="s">
        <v>46</v>
      </c>
      <c r="P22" s="22"/>
      <c r="Q22" s="22" t="s">
        <v>683</v>
      </c>
      <c r="R22" s="22"/>
      <c r="T22" t="str">
        <f t="shared" si="0"/>
        <v>U14</v>
      </c>
      <c r="U22" t="str">
        <f t="shared" si="1"/>
        <v>&lt;24</v>
      </c>
      <c r="V22" t="str">
        <f t="shared" si="2"/>
        <v>U14M&lt;24</v>
      </c>
      <c r="W22" t="str">
        <f t="shared" si="3"/>
        <v>BLEU</v>
      </c>
    </row>
    <row r="23" spans="1:23" x14ac:dyDescent="0.25">
      <c r="A23">
        <v>533327356</v>
      </c>
      <c r="B23" t="s">
        <v>28</v>
      </c>
      <c r="C23" t="s">
        <v>85</v>
      </c>
      <c r="D23" t="s">
        <v>75</v>
      </c>
      <c r="E23" t="s">
        <v>31</v>
      </c>
      <c r="F23" t="s">
        <v>32</v>
      </c>
      <c r="G23">
        <v>9</v>
      </c>
      <c r="H23" s="21">
        <v>42074</v>
      </c>
      <c r="I23" t="s">
        <v>195</v>
      </c>
      <c r="J23">
        <v>54</v>
      </c>
      <c r="K23" s="21">
        <v>44842</v>
      </c>
      <c r="L23" t="s">
        <v>34</v>
      </c>
      <c r="P23" s="22"/>
      <c r="Q23" s="22" t="s">
        <v>684</v>
      </c>
      <c r="R23" s="22"/>
      <c r="T23" t="str">
        <f t="shared" si="0"/>
        <v>U10</v>
      </c>
      <c r="U23" t="str">
        <f t="shared" si="1"/>
        <v>&lt;54</v>
      </c>
      <c r="V23" t="str">
        <f t="shared" si="2"/>
        <v>U10M&lt;54</v>
      </c>
      <c r="W23" t="str">
        <f t="shared" si="3"/>
        <v>ORANGE</v>
      </c>
    </row>
    <row r="24" spans="1:23" x14ac:dyDescent="0.25">
      <c r="A24">
        <v>510728386</v>
      </c>
      <c r="B24" t="s">
        <v>28</v>
      </c>
      <c r="C24" t="s">
        <v>970</v>
      </c>
      <c r="D24" t="s">
        <v>434</v>
      </c>
      <c r="E24" t="s">
        <v>31</v>
      </c>
      <c r="F24" t="s">
        <v>32</v>
      </c>
      <c r="G24">
        <v>17</v>
      </c>
      <c r="H24" s="21">
        <v>39383</v>
      </c>
      <c r="I24" t="s">
        <v>639</v>
      </c>
      <c r="J24">
        <v>54</v>
      </c>
      <c r="K24" s="21">
        <v>45386</v>
      </c>
      <c r="L24" t="s">
        <v>344</v>
      </c>
      <c r="P24" s="22"/>
      <c r="Q24" s="22" t="s">
        <v>685</v>
      </c>
      <c r="R24" s="22"/>
      <c r="T24" t="str">
        <f t="shared" si="0"/>
        <v>U18</v>
      </c>
      <c r="U24" t="str">
        <f t="shared" si="1"/>
        <v>&lt;54</v>
      </c>
      <c r="V24" t="str">
        <f t="shared" si="2"/>
        <v>U18M&lt;54</v>
      </c>
      <c r="W24" t="str">
        <f t="shared" si="3"/>
        <v>ROUGE</v>
      </c>
    </row>
    <row r="25" spans="1:23" x14ac:dyDescent="0.25">
      <c r="A25">
        <v>539940351</v>
      </c>
      <c r="B25" t="s">
        <v>28</v>
      </c>
      <c r="C25" t="s">
        <v>724</v>
      </c>
      <c r="D25" t="s">
        <v>625</v>
      </c>
      <c r="E25" t="s">
        <v>31</v>
      </c>
      <c r="F25" t="s">
        <v>32</v>
      </c>
      <c r="G25">
        <v>9</v>
      </c>
      <c r="H25" s="21">
        <v>42335</v>
      </c>
      <c r="I25" t="s">
        <v>195</v>
      </c>
      <c r="J25">
        <v>52.5</v>
      </c>
      <c r="K25" s="21">
        <v>45452</v>
      </c>
      <c r="L25" t="s">
        <v>113</v>
      </c>
      <c r="P25" s="22"/>
      <c r="Q25" s="22" t="s">
        <v>690</v>
      </c>
      <c r="R25" s="22"/>
      <c r="T25" t="str">
        <f t="shared" si="0"/>
        <v>U10</v>
      </c>
      <c r="U25" t="str">
        <f t="shared" si="1"/>
        <v>&lt;54</v>
      </c>
      <c r="V25" t="str">
        <f t="shared" si="2"/>
        <v>U10M&lt;54</v>
      </c>
      <c r="W25" t="str">
        <f t="shared" si="3"/>
        <v>ORANGE</v>
      </c>
    </row>
    <row r="26" spans="1:23" x14ac:dyDescent="0.25">
      <c r="A26">
        <v>41841372</v>
      </c>
      <c r="B26" t="s">
        <v>28</v>
      </c>
      <c r="C26" t="s">
        <v>725</v>
      </c>
      <c r="D26" t="s">
        <v>231</v>
      </c>
      <c r="E26" t="s">
        <v>31</v>
      </c>
      <c r="F26" t="s">
        <v>32</v>
      </c>
      <c r="G26">
        <v>11</v>
      </c>
      <c r="H26" s="21">
        <v>41594</v>
      </c>
      <c r="I26" t="s">
        <v>314</v>
      </c>
      <c r="J26">
        <v>45.5</v>
      </c>
      <c r="K26" s="21">
        <v>45446</v>
      </c>
      <c r="L26" t="s">
        <v>62</v>
      </c>
      <c r="P26" s="22"/>
      <c r="Q26" s="22" t="s">
        <v>688</v>
      </c>
      <c r="R26" s="22"/>
      <c r="T26" t="str">
        <f t="shared" si="0"/>
        <v>U12</v>
      </c>
      <c r="U26" t="str">
        <f t="shared" si="1"/>
        <v>&lt;54</v>
      </c>
      <c r="V26" t="str">
        <f t="shared" si="2"/>
        <v>U12M&lt;54</v>
      </c>
      <c r="W26" t="str">
        <f t="shared" si="3"/>
        <v>VIOLET</v>
      </c>
    </row>
    <row r="27" spans="1:23" x14ac:dyDescent="0.25">
      <c r="A27">
        <v>41518385</v>
      </c>
      <c r="B27" t="s">
        <v>28</v>
      </c>
      <c r="C27" t="s">
        <v>725</v>
      </c>
      <c r="D27" t="s">
        <v>340</v>
      </c>
      <c r="E27" t="s">
        <v>31</v>
      </c>
      <c r="F27" t="s">
        <v>32</v>
      </c>
      <c r="G27">
        <v>9</v>
      </c>
      <c r="H27" s="21">
        <v>42151</v>
      </c>
      <c r="I27" t="s">
        <v>195</v>
      </c>
      <c r="J27">
        <v>54</v>
      </c>
      <c r="K27" s="21">
        <v>45446</v>
      </c>
      <c r="L27" t="s">
        <v>62</v>
      </c>
      <c r="P27" s="22"/>
      <c r="Q27" s="22"/>
      <c r="T27" t="str">
        <f t="shared" si="0"/>
        <v>U10</v>
      </c>
      <c r="U27" t="str">
        <f t="shared" si="1"/>
        <v>&lt;54</v>
      </c>
      <c r="V27" t="str">
        <f t="shared" si="2"/>
        <v>U10M&lt;54</v>
      </c>
      <c r="W27" t="str">
        <f t="shared" si="3"/>
        <v>ORANGE</v>
      </c>
    </row>
    <row r="28" spans="1:23" x14ac:dyDescent="0.25">
      <c r="A28">
        <v>527695372</v>
      </c>
      <c r="B28" t="s">
        <v>28</v>
      </c>
      <c r="C28" t="s">
        <v>726</v>
      </c>
      <c r="D28" t="s">
        <v>36</v>
      </c>
      <c r="E28" t="s">
        <v>31</v>
      </c>
      <c r="F28" t="s">
        <v>32</v>
      </c>
      <c r="G28">
        <v>7</v>
      </c>
      <c r="H28" s="21">
        <v>43020</v>
      </c>
      <c r="I28" t="s">
        <v>33</v>
      </c>
      <c r="J28">
        <v>54</v>
      </c>
      <c r="K28" s="21">
        <v>45150</v>
      </c>
      <c r="L28" t="s">
        <v>46</v>
      </c>
      <c r="Q28" s="22"/>
      <c r="T28" t="str">
        <f t="shared" si="0"/>
        <v>U8</v>
      </c>
      <c r="U28" t="str">
        <f t="shared" si="1"/>
        <v>&lt;54</v>
      </c>
      <c r="V28" t="str">
        <f t="shared" si="2"/>
        <v>U8M&lt;54</v>
      </c>
      <c r="W28" t="str">
        <f t="shared" si="3"/>
        <v>ORANGE</v>
      </c>
    </row>
    <row r="29" spans="1:23" x14ac:dyDescent="0.25">
      <c r="A29">
        <v>41535389</v>
      </c>
      <c r="B29" t="s">
        <v>28</v>
      </c>
      <c r="C29" t="s">
        <v>935</v>
      </c>
      <c r="D29" t="s">
        <v>318</v>
      </c>
      <c r="E29" t="s">
        <v>31</v>
      </c>
      <c r="F29" t="s">
        <v>32</v>
      </c>
      <c r="G29">
        <v>11</v>
      </c>
      <c r="H29" s="21">
        <v>41281</v>
      </c>
      <c r="I29" t="s">
        <v>314</v>
      </c>
      <c r="J29">
        <v>54</v>
      </c>
      <c r="K29" s="21">
        <v>45452</v>
      </c>
      <c r="L29" t="s">
        <v>62</v>
      </c>
      <c r="Q29" s="22"/>
      <c r="T29" t="str">
        <f t="shared" si="0"/>
        <v>U12</v>
      </c>
      <c r="U29" t="str">
        <f t="shared" si="1"/>
        <v>&lt;54</v>
      </c>
      <c r="V29" t="str">
        <f t="shared" si="2"/>
        <v>U12M&lt;54</v>
      </c>
      <c r="W29" t="str">
        <f t="shared" si="3"/>
        <v>VIOLET</v>
      </c>
    </row>
    <row r="30" spans="1:23" x14ac:dyDescent="0.25">
      <c r="A30">
        <v>44883363</v>
      </c>
      <c r="B30" t="s">
        <v>28</v>
      </c>
      <c r="C30" t="s">
        <v>315</v>
      </c>
      <c r="D30" t="s">
        <v>44</v>
      </c>
      <c r="E30" t="s">
        <v>31</v>
      </c>
      <c r="F30" t="s">
        <v>32</v>
      </c>
      <c r="G30">
        <v>13</v>
      </c>
      <c r="H30" s="21">
        <v>40746</v>
      </c>
      <c r="I30" t="s">
        <v>448</v>
      </c>
      <c r="J30">
        <v>36</v>
      </c>
      <c r="K30" s="21">
        <v>45585</v>
      </c>
      <c r="L30" t="s">
        <v>46</v>
      </c>
      <c r="Q30" s="22"/>
      <c r="T30" t="str">
        <f t="shared" si="0"/>
        <v>U14</v>
      </c>
      <c r="U30" t="str">
        <f t="shared" si="1"/>
        <v>&lt;54</v>
      </c>
      <c r="V30" t="str">
        <f t="shared" si="2"/>
        <v>U14M&lt;54</v>
      </c>
      <c r="W30" t="str">
        <f t="shared" si="3"/>
        <v>ROUGE</v>
      </c>
    </row>
    <row r="31" spans="1:23" x14ac:dyDescent="0.25">
      <c r="A31">
        <v>534618361</v>
      </c>
      <c r="B31" t="s">
        <v>28</v>
      </c>
      <c r="C31" t="s">
        <v>698</v>
      </c>
      <c r="D31" t="s">
        <v>705</v>
      </c>
      <c r="E31" t="s">
        <v>31</v>
      </c>
      <c r="F31" t="s">
        <v>32</v>
      </c>
      <c r="G31">
        <v>13</v>
      </c>
      <c r="H31" s="21">
        <v>40596</v>
      </c>
      <c r="I31" t="s">
        <v>448</v>
      </c>
      <c r="J31">
        <v>54</v>
      </c>
      <c r="K31" s="21">
        <v>45010</v>
      </c>
      <c r="L31" t="s">
        <v>34</v>
      </c>
      <c r="Q31" s="22"/>
      <c r="T31" t="str">
        <f t="shared" si="0"/>
        <v>U14</v>
      </c>
      <c r="U31" t="str">
        <f t="shared" si="1"/>
        <v>&lt;54</v>
      </c>
      <c r="V31" t="str">
        <f t="shared" si="2"/>
        <v>U14M&lt;54</v>
      </c>
      <c r="W31" t="str">
        <f t="shared" si="3"/>
        <v>ROUGE</v>
      </c>
    </row>
    <row r="32" spans="1:23" x14ac:dyDescent="0.25">
      <c r="A32">
        <v>528864375</v>
      </c>
      <c r="B32" t="s">
        <v>28</v>
      </c>
      <c r="C32" t="s">
        <v>727</v>
      </c>
      <c r="D32" t="s">
        <v>75</v>
      </c>
      <c r="E32" t="s">
        <v>31</v>
      </c>
      <c r="F32" t="s">
        <v>32</v>
      </c>
      <c r="G32">
        <v>12</v>
      </c>
      <c r="H32" s="21">
        <v>41095</v>
      </c>
      <c r="I32" t="s">
        <v>381</v>
      </c>
      <c r="J32">
        <v>33.4</v>
      </c>
      <c r="K32" s="21">
        <v>45455</v>
      </c>
      <c r="L32" t="s">
        <v>55</v>
      </c>
      <c r="Q32" s="22"/>
      <c r="T32" t="str">
        <f t="shared" si="0"/>
        <v>U12</v>
      </c>
      <c r="U32" t="str">
        <f t="shared" si="1"/>
        <v>&lt;54</v>
      </c>
      <c r="V32" t="str">
        <f t="shared" si="2"/>
        <v>U12M&lt;54</v>
      </c>
      <c r="W32" t="str">
        <f t="shared" si="3"/>
        <v>VIOLET</v>
      </c>
    </row>
    <row r="33" spans="1:23" x14ac:dyDescent="0.25">
      <c r="A33">
        <v>524523384</v>
      </c>
      <c r="B33" t="s">
        <v>28</v>
      </c>
      <c r="C33" t="s">
        <v>971</v>
      </c>
      <c r="D33" t="s">
        <v>83</v>
      </c>
      <c r="E33" t="s">
        <v>31</v>
      </c>
      <c r="F33" t="s">
        <v>32</v>
      </c>
      <c r="G33">
        <v>13</v>
      </c>
      <c r="H33" s="21">
        <v>40686</v>
      </c>
      <c r="I33" t="s">
        <v>448</v>
      </c>
      <c r="J33">
        <v>54</v>
      </c>
      <c r="K33" s="21">
        <v>45506</v>
      </c>
      <c r="L33" t="s">
        <v>46</v>
      </c>
      <c r="P33" s="22" t="s">
        <v>945</v>
      </c>
      <c r="Q33" s="22" t="s">
        <v>947</v>
      </c>
      <c r="T33" t="str">
        <f t="shared" si="0"/>
        <v>U14</v>
      </c>
      <c r="U33" t="str">
        <f t="shared" si="1"/>
        <v>&lt;54</v>
      </c>
      <c r="V33" t="str">
        <f t="shared" si="2"/>
        <v>U14M&lt;54</v>
      </c>
      <c r="W33" t="str">
        <f t="shared" si="3"/>
        <v>ROUGE</v>
      </c>
    </row>
    <row r="34" spans="1:23" x14ac:dyDescent="0.25">
      <c r="A34">
        <v>41245376</v>
      </c>
      <c r="B34" t="s">
        <v>28</v>
      </c>
      <c r="C34" t="s">
        <v>728</v>
      </c>
      <c r="D34" t="s">
        <v>94</v>
      </c>
      <c r="E34" t="s">
        <v>31</v>
      </c>
      <c r="F34" t="s">
        <v>32</v>
      </c>
      <c r="G34">
        <v>11</v>
      </c>
      <c r="H34" s="21">
        <v>41375</v>
      </c>
      <c r="I34" t="s">
        <v>314</v>
      </c>
      <c r="J34">
        <v>36.5</v>
      </c>
      <c r="K34" s="21">
        <v>45585</v>
      </c>
      <c r="L34" t="s">
        <v>46</v>
      </c>
      <c r="P34" s="22"/>
      <c r="Q34" s="22" t="s">
        <v>948</v>
      </c>
      <c r="T34" t="str">
        <f t="shared" si="0"/>
        <v>U12</v>
      </c>
      <c r="U34" t="str">
        <f t="shared" si="1"/>
        <v>&lt;54</v>
      </c>
      <c r="V34" t="str">
        <f t="shared" si="2"/>
        <v>U12M&lt;54</v>
      </c>
      <c r="W34" t="str">
        <f t="shared" si="3"/>
        <v>VIOLET</v>
      </c>
    </row>
    <row r="35" spans="1:23" x14ac:dyDescent="0.25">
      <c r="A35">
        <v>41244378</v>
      </c>
      <c r="B35" t="s">
        <v>38</v>
      </c>
      <c r="C35" t="s">
        <v>728</v>
      </c>
      <c r="D35" t="s">
        <v>972</v>
      </c>
      <c r="E35" t="s">
        <v>39</v>
      </c>
      <c r="F35" t="s">
        <v>32</v>
      </c>
      <c r="G35">
        <v>9</v>
      </c>
      <c r="H35" s="21">
        <v>42215</v>
      </c>
      <c r="I35" t="s">
        <v>195</v>
      </c>
      <c r="J35">
        <v>40.6</v>
      </c>
      <c r="K35" s="21">
        <v>45585</v>
      </c>
      <c r="L35" t="s">
        <v>46</v>
      </c>
      <c r="P35" s="22"/>
      <c r="Q35" s="22" t="s">
        <v>933</v>
      </c>
      <c r="T35" t="str">
        <f t="shared" si="0"/>
        <v>U10</v>
      </c>
      <c r="U35" t="str">
        <f t="shared" si="1"/>
        <v>&lt;54</v>
      </c>
      <c r="V35" t="str">
        <f t="shared" si="2"/>
        <v>U10F&lt;54</v>
      </c>
      <c r="W35" t="str">
        <f t="shared" si="3"/>
        <v>ORANGE</v>
      </c>
    </row>
    <row r="36" spans="1:23" x14ac:dyDescent="0.25">
      <c r="A36">
        <v>47823324</v>
      </c>
      <c r="B36" t="s">
        <v>28</v>
      </c>
      <c r="C36" t="s">
        <v>382</v>
      </c>
      <c r="D36" t="s">
        <v>75</v>
      </c>
      <c r="E36" t="s">
        <v>31</v>
      </c>
      <c r="F36" t="s">
        <v>32</v>
      </c>
      <c r="G36">
        <v>14</v>
      </c>
      <c r="H36" s="21">
        <v>40301</v>
      </c>
      <c r="I36" t="s">
        <v>509</v>
      </c>
      <c r="J36">
        <v>18.399999999999999</v>
      </c>
      <c r="K36" s="21">
        <v>45115</v>
      </c>
      <c r="L36" t="s">
        <v>34</v>
      </c>
      <c r="P36" s="22"/>
      <c r="Q36" s="22" t="s">
        <v>934</v>
      </c>
      <c r="T36" t="str">
        <f t="shared" si="0"/>
        <v>U14</v>
      </c>
      <c r="U36" t="str">
        <f t="shared" si="1"/>
        <v>&lt;24</v>
      </c>
      <c r="V36" t="str">
        <f t="shared" si="2"/>
        <v>U14M&lt;24</v>
      </c>
      <c r="W36" t="str">
        <f t="shared" si="3"/>
        <v>BLEU</v>
      </c>
    </row>
    <row r="37" spans="1:23" x14ac:dyDescent="0.25">
      <c r="A37">
        <v>542103375</v>
      </c>
      <c r="B37" t="s">
        <v>28</v>
      </c>
      <c r="C37" t="s">
        <v>729</v>
      </c>
      <c r="D37" t="s">
        <v>61</v>
      </c>
      <c r="E37" t="s">
        <v>31</v>
      </c>
      <c r="F37" t="s">
        <v>32</v>
      </c>
      <c r="G37">
        <v>6</v>
      </c>
      <c r="H37" s="21">
        <v>43341</v>
      </c>
      <c r="I37" t="s">
        <v>33</v>
      </c>
      <c r="J37">
        <v>54</v>
      </c>
      <c r="K37" s="21">
        <v>45233</v>
      </c>
      <c r="L37" t="s">
        <v>65</v>
      </c>
      <c r="P37" s="22"/>
      <c r="Q37" s="22" t="s">
        <v>949</v>
      </c>
      <c r="T37" t="str">
        <f t="shared" si="0"/>
        <v>U8</v>
      </c>
      <c r="U37" t="str">
        <f t="shared" si="1"/>
        <v>&lt;54</v>
      </c>
      <c r="V37" t="str">
        <f t="shared" si="2"/>
        <v>U8M&lt;54</v>
      </c>
      <c r="W37" t="str">
        <f t="shared" si="3"/>
        <v>ORANGE</v>
      </c>
    </row>
    <row r="38" spans="1:23" x14ac:dyDescent="0.25">
      <c r="A38">
        <v>42614281</v>
      </c>
      <c r="B38" t="s">
        <v>28</v>
      </c>
      <c r="C38" t="s">
        <v>638</v>
      </c>
      <c r="D38" t="s">
        <v>190</v>
      </c>
      <c r="E38" t="s">
        <v>31</v>
      </c>
      <c r="F38" t="s">
        <v>32</v>
      </c>
      <c r="G38">
        <v>19</v>
      </c>
      <c r="H38" s="21">
        <v>38396</v>
      </c>
      <c r="I38" t="s">
        <v>966</v>
      </c>
      <c r="J38">
        <v>19.5</v>
      </c>
      <c r="K38" s="21">
        <v>43597</v>
      </c>
      <c r="L38" t="s">
        <v>40</v>
      </c>
      <c r="P38" s="22"/>
      <c r="Q38" s="22" t="s">
        <v>950</v>
      </c>
      <c r="T38" t="b">
        <f t="shared" si="0"/>
        <v>0</v>
      </c>
      <c r="U38" t="str">
        <f t="shared" si="1"/>
        <v>&lt;24</v>
      </c>
      <c r="V38" t="str">
        <f t="shared" si="2"/>
        <v>FAUXM&lt;24</v>
      </c>
      <c r="W38" t="b">
        <f t="shared" si="3"/>
        <v>0</v>
      </c>
    </row>
    <row r="39" spans="1:23" x14ac:dyDescent="0.25">
      <c r="A39">
        <v>517876374</v>
      </c>
      <c r="B39" t="s">
        <v>28</v>
      </c>
      <c r="C39" t="s">
        <v>730</v>
      </c>
      <c r="D39" t="s">
        <v>79</v>
      </c>
      <c r="E39" t="s">
        <v>31</v>
      </c>
      <c r="F39" t="s">
        <v>32</v>
      </c>
      <c r="G39">
        <v>18</v>
      </c>
      <c r="H39" s="21">
        <v>38992</v>
      </c>
      <c r="I39" t="s">
        <v>671</v>
      </c>
      <c r="J39">
        <v>54</v>
      </c>
      <c r="K39" s="21">
        <v>45068</v>
      </c>
      <c r="L39" t="s">
        <v>113</v>
      </c>
      <c r="P39" s="22"/>
      <c r="Q39" s="22" t="s">
        <v>686</v>
      </c>
      <c r="T39" t="str">
        <f t="shared" si="0"/>
        <v>U18</v>
      </c>
      <c r="U39" t="str">
        <f t="shared" si="1"/>
        <v>&lt;54</v>
      </c>
      <c r="V39" t="str">
        <f t="shared" si="2"/>
        <v>U18M&lt;54</v>
      </c>
      <c r="W39" t="str">
        <f t="shared" si="3"/>
        <v>ROUGE</v>
      </c>
    </row>
    <row r="40" spans="1:23" x14ac:dyDescent="0.25">
      <c r="A40">
        <v>530607326</v>
      </c>
      <c r="B40" t="s">
        <v>28</v>
      </c>
      <c r="C40" t="s">
        <v>451</v>
      </c>
      <c r="D40" t="s">
        <v>331</v>
      </c>
      <c r="E40" t="s">
        <v>31</v>
      </c>
      <c r="F40" t="s">
        <v>32</v>
      </c>
      <c r="G40">
        <v>15</v>
      </c>
      <c r="H40" s="21">
        <v>39830</v>
      </c>
      <c r="I40" t="s">
        <v>551</v>
      </c>
      <c r="J40">
        <v>52.7</v>
      </c>
      <c r="K40" s="21">
        <v>44681</v>
      </c>
      <c r="L40" t="s">
        <v>388</v>
      </c>
      <c r="P40" s="22"/>
      <c r="Q40" s="22" t="s">
        <v>687</v>
      </c>
      <c r="T40" t="str">
        <f t="shared" si="0"/>
        <v>U16</v>
      </c>
      <c r="U40" t="str">
        <f t="shared" si="1"/>
        <v>&lt;54</v>
      </c>
      <c r="V40" t="str">
        <f t="shared" si="2"/>
        <v>U16M&lt;54</v>
      </c>
      <c r="W40" t="str">
        <f t="shared" si="3"/>
        <v>ROUGE</v>
      </c>
    </row>
    <row r="41" spans="1:23" x14ac:dyDescent="0.25">
      <c r="A41">
        <v>527621316</v>
      </c>
      <c r="B41" t="s">
        <v>28</v>
      </c>
      <c r="C41" t="s">
        <v>451</v>
      </c>
      <c r="D41" t="s">
        <v>105</v>
      </c>
      <c r="E41" t="s">
        <v>31</v>
      </c>
      <c r="F41" t="s">
        <v>32</v>
      </c>
      <c r="G41">
        <v>20</v>
      </c>
      <c r="H41" s="21">
        <v>38164</v>
      </c>
      <c r="I41" t="s">
        <v>966</v>
      </c>
      <c r="J41">
        <v>50.3</v>
      </c>
      <c r="K41" s="21">
        <v>43617</v>
      </c>
      <c r="L41" t="s">
        <v>388</v>
      </c>
      <c r="P41" s="22"/>
      <c r="Q41" s="22" t="s">
        <v>951</v>
      </c>
      <c r="T41" t="b">
        <f t="shared" si="0"/>
        <v>0</v>
      </c>
      <c r="U41" t="str">
        <f t="shared" si="1"/>
        <v>&lt;54</v>
      </c>
      <c r="V41" t="str">
        <f t="shared" si="2"/>
        <v>FAUXM&lt;54</v>
      </c>
      <c r="W41" t="b">
        <f t="shared" si="3"/>
        <v>0</v>
      </c>
    </row>
    <row r="42" spans="1:23" x14ac:dyDescent="0.25">
      <c r="A42">
        <v>524537379</v>
      </c>
      <c r="B42" t="s">
        <v>28</v>
      </c>
      <c r="C42" t="s">
        <v>731</v>
      </c>
      <c r="D42" t="s">
        <v>165</v>
      </c>
      <c r="E42" t="s">
        <v>31</v>
      </c>
      <c r="F42" t="s">
        <v>32</v>
      </c>
      <c r="G42">
        <v>15</v>
      </c>
      <c r="H42" s="21">
        <v>40140</v>
      </c>
      <c r="I42" t="s">
        <v>551</v>
      </c>
      <c r="J42">
        <v>54</v>
      </c>
      <c r="K42" s="21">
        <v>45121</v>
      </c>
      <c r="L42" t="s">
        <v>46</v>
      </c>
      <c r="P42" s="22"/>
      <c r="Q42" s="22" t="s">
        <v>952</v>
      </c>
      <c r="T42" t="str">
        <f t="shared" si="0"/>
        <v>U16</v>
      </c>
      <c r="U42" t="str">
        <f t="shared" si="1"/>
        <v>&lt;54</v>
      </c>
      <c r="V42" t="str">
        <f t="shared" si="2"/>
        <v>U16M&lt;54</v>
      </c>
      <c r="W42" t="str">
        <f t="shared" si="3"/>
        <v>ROUGE</v>
      </c>
    </row>
    <row r="43" spans="1:23" x14ac:dyDescent="0.25">
      <c r="A43">
        <v>47813341</v>
      </c>
      <c r="B43" t="s">
        <v>38</v>
      </c>
      <c r="C43" t="s">
        <v>59</v>
      </c>
      <c r="D43" t="s">
        <v>132</v>
      </c>
      <c r="E43" t="s">
        <v>39</v>
      </c>
      <c r="F43" t="s">
        <v>32</v>
      </c>
      <c r="G43">
        <v>10</v>
      </c>
      <c r="H43" s="21">
        <v>41997</v>
      </c>
      <c r="I43" t="s">
        <v>252</v>
      </c>
      <c r="J43">
        <v>54</v>
      </c>
      <c r="K43" s="21">
        <v>43895</v>
      </c>
      <c r="L43" t="s">
        <v>55</v>
      </c>
      <c r="Q43" s="22" t="s">
        <v>720</v>
      </c>
      <c r="T43" t="str">
        <f t="shared" si="0"/>
        <v>U10</v>
      </c>
      <c r="U43" t="str">
        <f t="shared" si="1"/>
        <v>&lt;54</v>
      </c>
      <c r="V43" t="str">
        <f t="shared" si="2"/>
        <v>U10F&lt;54</v>
      </c>
      <c r="W43" t="str">
        <f t="shared" si="3"/>
        <v>ORANGE</v>
      </c>
    </row>
    <row r="44" spans="1:23" x14ac:dyDescent="0.25">
      <c r="A44">
        <v>537760353</v>
      </c>
      <c r="B44" t="s">
        <v>38</v>
      </c>
      <c r="C44" t="s">
        <v>59</v>
      </c>
      <c r="D44" t="s">
        <v>45</v>
      </c>
      <c r="E44" t="s">
        <v>39</v>
      </c>
      <c r="F44" t="s">
        <v>32</v>
      </c>
      <c r="G44">
        <v>8</v>
      </c>
      <c r="H44" s="21">
        <v>42436</v>
      </c>
      <c r="I44" t="s">
        <v>33</v>
      </c>
      <c r="J44">
        <v>54</v>
      </c>
      <c r="K44" s="21">
        <v>44463</v>
      </c>
      <c r="L44" t="s">
        <v>55</v>
      </c>
      <c r="Q44" s="22" t="s">
        <v>953</v>
      </c>
      <c r="T44" t="str">
        <f t="shared" si="0"/>
        <v>U8</v>
      </c>
      <c r="U44" t="str">
        <f t="shared" si="1"/>
        <v>&lt;54</v>
      </c>
      <c r="V44" t="str">
        <f t="shared" si="2"/>
        <v>U8F&lt;54</v>
      </c>
      <c r="W44" t="str">
        <f t="shared" si="3"/>
        <v>ORANGE</v>
      </c>
    </row>
    <row r="45" spans="1:23" x14ac:dyDescent="0.25">
      <c r="A45">
        <v>524897338</v>
      </c>
      <c r="B45" t="s">
        <v>28</v>
      </c>
      <c r="C45" t="s">
        <v>733</v>
      </c>
      <c r="D45" t="s">
        <v>135</v>
      </c>
      <c r="E45" t="s">
        <v>31</v>
      </c>
      <c r="F45" t="s">
        <v>32</v>
      </c>
      <c r="G45">
        <v>14</v>
      </c>
      <c r="H45" s="21">
        <v>40279</v>
      </c>
      <c r="I45" t="s">
        <v>509</v>
      </c>
      <c r="J45">
        <v>34.4</v>
      </c>
      <c r="K45" s="21">
        <v>45452</v>
      </c>
      <c r="L45" t="s">
        <v>113</v>
      </c>
      <c r="Q45" s="22" t="s">
        <v>954</v>
      </c>
      <c r="T45" t="str">
        <f t="shared" si="0"/>
        <v>U14</v>
      </c>
      <c r="U45" t="str">
        <f t="shared" si="1"/>
        <v>&lt;54</v>
      </c>
      <c r="V45" t="str">
        <f t="shared" si="2"/>
        <v>U14M&lt;54</v>
      </c>
      <c r="W45" t="str">
        <f t="shared" si="3"/>
        <v>ROUGE</v>
      </c>
    </row>
    <row r="46" spans="1:23" x14ac:dyDescent="0.25">
      <c r="A46">
        <v>533450365</v>
      </c>
      <c r="B46" t="s">
        <v>28</v>
      </c>
      <c r="C46" t="s">
        <v>733</v>
      </c>
      <c r="D46" t="s">
        <v>734</v>
      </c>
      <c r="E46" t="s">
        <v>31</v>
      </c>
      <c r="F46" t="s">
        <v>32</v>
      </c>
      <c r="G46">
        <v>11</v>
      </c>
      <c r="H46" s="21">
        <v>41392</v>
      </c>
      <c r="I46" t="s">
        <v>314</v>
      </c>
      <c r="J46">
        <v>54</v>
      </c>
      <c r="K46" s="21">
        <v>44832</v>
      </c>
      <c r="L46" t="s">
        <v>113</v>
      </c>
      <c r="Q46" s="22" t="s">
        <v>690</v>
      </c>
      <c r="T46" t="str">
        <f t="shared" si="0"/>
        <v>U12</v>
      </c>
      <c r="U46" t="str">
        <f t="shared" si="1"/>
        <v>&lt;54</v>
      </c>
      <c r="V46" t="str">
        <f t="shared" si="2"/>
        <v>U12M&lt;54</v>
      </c>
      <c r="W46" t="str">
        <f t="shared" si="3"/>
        <v>VIOLET</v>
      </c>
    </row>
    <row r="47" spans="1:23" x14ac:dyDescent="0.25">
      <c r="A47">
        <v>41854375</v>
      </c>
      <c r="B47" t="s">
        <v>28</v>
      </c>
      <c r="C47" t="s">
        <v>735</v>
      </c>
      <c r="D47" t="s">
        <v>124</v>
      </c>
      <c r="E47" t="s">
        <v>31</v>
      </c>
      <c r="F47" t="s">
        <v>32</v>
      </c>
      <c r="G47">
        <v>9</v>
      </c>
      <c r="H47" s="21">
        <v>42362</v>
      </c>
      <c r="I47" t="s">
        <v>195</v>
      </c>
      <c r="J47">
        <v>54</v>
      </c>
      <c r="K47" s="21">
        <v>44917</v>
      </c>
      <c r="L47" t="s">
        <v>62</v>
      </c>
      <c r="Q47" s="22" t="s">
        <v>955</v>
      </c>
      <c r="T47" t="str">
        <f t="shared" si="0"/>
        <v>U10</v>
      </c>
      <c r="U47" t="str">
        <f t="shared" si="1"/>
        <v>&lt;54</v>
      </c>
      <c r="V47" t="str">
        <f t="shared" si="2"/>
        <v>U10M&lt;54</v>
      </c>
      <c r="W47" t="str">
        <f t="shared" si="3"/>
        <v>ORANGE</v>
      </c>
    </row>
    <row r="48" spans="1:23" x14ac:dyDescent="0.25">
      <c r="A48">
        <v>41532385</v>
      </c>
      <c r="B48" t="s">
        <v>28</v>
      </c>
      <c r="C48" t="s">
        <v>383</v>
      </c>
      <c r="D48" t="s">
        <v>630</v>
      </c>
      <c r="E48" t="s">
        <v>31</v>
      </c>
      <c r="F48" t="s">
        <v>32</v>
      </c>
      <c r="G48">
        <v>7</v>
      </c>
      <c r="H48" s="21">
        <v>42769</v>
      </c>
      <c r="I48" t="s">
        <v>33</v>
      </c>
      <c r="J48">
        <v>54</v>
      </c>
      <c r="K48" s="21">
        <v>45279</v>
      </c>
      <c r="L48" t="s">
        <v>62</v>
      </c>
      <c r="Q48" s="22" t="s">
        <v>956</v>
      </c>
      <c r="T48" t="str">
        <f t="shared" si="0"/>
        <v>U8</v>
      </c>
      <c r="U48" t="str">
        <f t="shared" si="1"/>
        <v>&lt;54</v>
      </c>
      <c r="V48" t="str">
        <f t="shared" si="2"/>
        <v>U8M&lt;54</v>
      </c>
      <c r="W48" t="str">
        <f t="shared" si="3"/>
        <v>ORANGE</v>
      </c>
    </row>
    <row r="49" spans="1:23" x14ac:dyDescent="0.25">
      <c r="A49">
        <v>534670321</v>
      </c>
      <c r="B49" t="s">
        <v>28</v>
      </c>
      <c r="C49" t="s">
        <v>383</v>
      </c>
      <c r="D49" t="s">
        <v>125</v>
      </c>
      <c r="E49" t="s">
        <v>31</v>
      </c>
      <c r="F49" t="s">
        <v>32</v>
      </c>
      <c r="G49">
        <v>14</v>
      </c>
      <c r="H49" s="21">
        <v>40516</v>
      </c>
      <c r="I49" t="s">
        <v>509</v>
      </c>
      <c r="J49">
        <v>54</v>
      </c>
      <c r="K49" s="21">
        <v>44727</v>
      </c>
      <c r="L49" t="s">
        <v>65</v>
      </c>
      <c r="T49" t="str">
        <f t="shared" si="0"/>
        <v>U14</v>
      </c>
      <c r="U49" t="str">
        <f t="shared" si="1"/>
        <v>&lt;54</v>
      </c>
      <c r="V49" t="str">
        <f t="shared" si="2"/>
        <v>U14M&lt;54</v>
      </c>
      <c r="W49" t="str">
        <f t="shared" si="3"/>
        <v>ROUGE</v>
      </c>
    </row>
    <row r="50" spans="1:23" x14ac:dyDescent="0.25">
      <c r="A50">
        <v>512897351</v>
      </c>
      <c r="B50" t="s">
        <v>38</v>
      </c>
      <c r="C50" t="s">
        <v>196</v>
      </c>
      <c r="D50" t="s">
        <v>197</v>
      </c>
      <c r="E50" t="s">
        <v>39</v>
      </c>
      <c r="F50" t="s">
        <v>32</v>
      </c>
      <c r="G50">
        <v>11</v>
      </c>
      <c r="H50" s="21">
        <v>41631</v>
      </c>
      <c r="I50" t="s">
        <v>314</v>
      </c>
      <c r="J50">
        <v>54</v>
      </c>
      <c r="K50" s="21">
        <v>45567</v>
      </c>
      <c r="L50" t="s">
        <v>34</v>
      </c>
      <c r="T50" t="str">
        <f t="shared" si="0"/>
        <v>U12</v>
      </c>
      <c r="U50" t="str">
        <f t="shared" si="1"/>
        <v>&lt;54</v>
      </c>
      <c r="V50" t="str">
        <f t="shared" si="2"/>
        <v>U12F&lt;54</v>
      </c>
      <c r="W50" t="str">
        <f t="shared" si="3"/>
        <v>VIOLET</v>
      </c>
    </row>
    <row r="51" spans="1:23" x14ac:dyDescent="0.25">
      <c r="A51">
        <v>3500349</v>
      </c>
      <c r="B51" t="s">
        <v>38</v>
      </c>
      <c r="C51" t="s">
        <v>196</v>
      </c>
      <c r="D51" t="s">
        <v>45</v>
      </c>
      <c r="E51" t="s">
        <v>39</v>
      </c>
      <c r="F51" t="s">
        <v>32</v>
      </c>
      <c r="G51">
        <v>15</v>
      </c>
      <c r="H51" s="21">
        <v>39911</v>
      </c>
      <c r="I51" t="s">
        <v>564</v>
      </c>
      <c r="J51">
        <v>5.6</v>
      </c>
      <c r="K51" s="21">
        <v>45585</v>
      </c>
      <c r="L51" t="s">
        <v>34</v>
      </c>
      <c r="T51" t="str">
        <f t="shared" si="0"/>
        <v>U16</v>
      </c>
      <c r="U51" t="str">
        <f t="shared" si="1"/>
        <v>&lt;12</v>
      </c>
      <c r="V51" t="str">
        <f t="shared" si="2"/>
        <v>U16F&lt;12</v>
      </c>
      <c r="W51" t="str">
        <f t="shared" si="3"/>
        <v>ROUGE</v>
      </c>
    </row>
    <row r="52" spans="1:23" x14ac:dyDescent="0.25">
      <c r="A52">
        <v>3741366</v>
      </c>
      <c r="B52" t="s">
        <v>28</v>
      </c>
      <c r="C52" t="s">
        <v>60</v>
      </c>
      <c r="D52" t="s">
        <v>61</v>
      </c>
      <c r="E52" t="s">
        <v>31</v>
      </c>
      <c r="F52" t="s">
        <v>32</v>
      </c>
      <c r="G52">
        <v>8</v>
      </c>
      <c r="H52" s="21">
        <v>42700</v>
      </c>
      <c r="I52" t="s">
        <v>33</v>
      </c>
      <c r="J52">
        <v>54</v>
      </c>
      <c r="K52" s="21">
        <v>44538</v>
      </c>
      <c r="L52" t="s">
        <v>62</v>
      </c>
      <c r="T52" t="str">
        <f t="shared" si="0"/>
        <v>U8</v>
      </c>
      <c r="U52" t="str">
        <f t="shared" si="1"/>
        <v>&lt;54</v>
      </c>
      <c r="V52" t="str">
        <f t="shared" si="2"/>
        <v>U8M&lt;54</v>
      </c>
      <c r="W52" t="str">
        <f t="shared" si="3"/>
        <v>ORANGE</v>
      </c>
    </row>
    <row r="53" spans="1:23" x14ac:dyDescent="0.25">
      <c r="A53">
        <v>535059339</v>
      </c>
      <c r="B53" t="s">
        <v>38</v>
      </c>
      <c r="C53" t="s">
        <v>63</v>
      </c>
      <c r="D53" t="s">
        <v>133</v>
      </c>
      <c r="E53" t="s">
        <v>39</v>
      </c>
      <c r="F53" t="s">
        <v>32</v>
      </c>
      <c r="G53">
        <v>10</v>
      </c>
      <c r="H53" s="21">
        <v>41767</v>
      </c>
      <c r="I53" t="s">
        <v>252</v>
      </c>
      <c r="J53">
        <v>31.1</v>
      </c>
      <c r="K53" s="21">
        <v>45571</v>
      </c>
      <c r="L53" t="s">
        <v>46</v>
      </c>
      <c r="T53" t="str">
        <f t="shared" si="0"/>
        <v>U10</v>
      </c>
      <c r="U53" t="str">
        <f t="shared" si="1"/>
        <v>&lt;54</v>
      </c>
      <c r="V53" t="str">
        <f t="shared" si="2"/>
        <v>U10F&lt;54</v>
      </c>
      <c r="W53" t="str">
        <f t="shared" si="3"/>
        <v>ORANGE</v>
      </c>
    </row>
    <row r="54" spans="1:23" x14ac:dyDescent="0.25">
      <c r="A54">
        <v>535057331</v>
      </c>
      <c r="B54" t="s">
        <v>28</v>
      </c>
      <c r="C54" t="s">
        <v>63</v>
      </c>
      <c r="D54" t="s">
        <v>64</v>
      </c>
      <c r="E54" t="s">
        <v>31</v>
      </c>
      <c r="F54" t="s">
        <v>32</v>
      </c>
      <c r="G54">
        <v>8</v>
      </c>
      <c r="H54" s="21">
        <v>42418</v>
      </c>
      <c r="I54" t="s">
        <v>33</v>
      </c>
      <c r="J54">
        <v>43.4</v>
      </c>
      <c r="K54" s="21">
        <v>45607</v>
      </c>
      <c r="L54" t="s">
        <v>46</v>
      </c>
      <c r="T54" t="str">
        <f t="shared" si="0"/>
        <v>U8</v>
      </c>
      <c r="U54" t="str">
        <f t="shared" si="1"/>
        <v>&lt;54</v>
      </c>
      <c r="V54" t="str">
        <f t="shared" si="2"/>
        <v>U8M&lt;54</v>
      </c>
      <c r="W54" t="str">
        <f t="shared" si="3"/>
        <v>ORANGE</v>
      </c>
    </row>
    <row r="55" spans="1:23" x14ac:dyDescent="0.25">
      <c r="A55">
        <v>513540322</v>
      </c>
      <c r="B55" t="s">
        <v>28</v>
      </c>
      <c r="C55" t="s">
        <v>452</v>
      </c>
      <c r="D55" t="s">
        <v>76</v>
      </c>
      <c r="E55" t="s">
        <v>31</v>
      </c>
      <c r="F55" t="s">
        <v>32</v>
      </c>
      <c r="G55">
        <v>15</v>
      </c>
      <c r="H55" s="21">
        <v>40029</v>
      </c>
      <c r="I55" t="s">
        <v>551</v>
      </c>
      <c r="J55">
        <v>51.4</v>
      </c>
      <c r="K55" s="21">
        <v>45490</v>
      </c>
      <c r="L55" t="s">
        <v>344</v>
      </c>
      <c r="T55" t="str">
        <f t="shared" si="0"/>
        <v>U16</v>
      </c>
      <c r="U55" t="str">
        <f t="shared" si="1"/>
        <v>&lt;54</v>
      </c>
      <c r="V55" t="str">
        <f t="shared" si="2"/>
        <v>U16M&lt;54</v>
      </c>
      <c r="W55" t="str">
        <f t="shared" si="3"/>
        <v>ROUGE</v>
      </c>
    </row>
    <row r="56" spans="1:23" x14ac:dyDescent="0.25">
      <c r="A56">
        <v>3297301</v>
      </c>
      <c r="B56" t="s">
        <v>38</v>
      </c>
      <c r="C56" t="s">
        <v>453</v>
      </c>
      <c r="D56" t="s">
        <v>84</v>
      </c>
      <c r="E56" t="s">
        <v>39</v>
      </c>
      <c r="F56" t="s">
        <v>32</v>
      </c>
      <c r="G56">
        <v>15</v>
      </c>
      <c r="H56" s="21">
        <v>40113</v>
      </c>
      <c r="I56" t="s">
        <v>564</v>
      </c>
      <c r="J56">
        <v>32.1</v>
      </c>
      <c r="K56" s="21">
        <v>45571</v>
      </c>
      <c r="L56" t="s">
        <v>62</v>
      </c>
      <c r="T56" t="str">
        <f t="shared" si="0"/>
        <v>U16</v>
      </c>
      <c r="U56" t="str">
        <f t="shared" si="1"/>
        <v>&lt;54</v>
      </c>
      <c r="V56" t="str">
        <f t="shared" si="2"/>
        <v>U16F&lt;54</v>
      </c>
      <c r="W56" t="str">
        <f t="shared" si="3"/>
        <v>VIOLET</v>
      </c>
    </row>
    <row r="57" spans="1:23" x14ac:dyDescent="0.25">
      <c r="A57">
        <v>530662301</v>
      </c>
      <c r="B57" t="s">
        <v>28</v>
      </c>
      <c r="C57" t="s">
        <v>736</v>
      </c>
      <c r="D57" t="s">
        <v>701</v>
      </c>
      <c r="E57" t="s">
        <v>31</v>
      </c>
      <c r="F57" t="s">
        <v>32</v>
      </c>
      <c r="G57">
        <v>18</v>
      </c>
      <c r="H57" s="21">
        <v>38932</v>
      </c>
      <c r="I57" t="s">
        <v>671</v>
      </c>
      <c r="J57">
        <v>54</v>
      </c>
      <c r="K57" s="21">
        <v>45590</v>
      </c>
      <c r="L57" t="s">
        <v>40</v>
      </c>
      <c r="T57" t="str">
        <f t="shared" si="0"/>
        <v>U18</v>
      </c>
      <c r="U57" t="str">
        <f t="shared" si="1"/>
        <v>&lt;54</v>
      </c>
      <c r="V57" t="str">
        <f t="shared" si="2"/>
        <v>U18M&lt;54</v>
      </c>
      <c r="W57" t="str">
        <f t="shared" si="3"/>
        <v>ROUGE</v>
      </c>
    </row>
    <row r="58" spans="1:23" x14ac:dyDescent="0.25">
      <c r="A58">
        <v>41246374</v>
      </c>
      <c r="B58" t="s">
        <v>38</v>
      </c>
      <c r="C58" t="s">
        <v>737</v>
      </c>
      <c r="D58" t="s">
        <v>143</v>
      </c>
      <c r="E58" t="s">
        <v>39</v>
      </c>
      <c r="F58" t="s">
        <v>32</v>
      </c>
      <c r="G58">
        <v>12</v>
      </c>
      <c r="H58" s="21">
        <v>41020</v>
      </c>
      <c r="I58" t="s">
        <v>381</v>
      </c>
      <c r="J58">
        <v>33.6</v>
      </c>
      <c r="K58" s="21">
        <v>45445</v>
      </c>
      <c r="L58" t="s">
        <v>46</v>
      </c>
      <c r="T58" t="str">
        <f t="shared" si="0"/>
        <v>U12</v>
      </c>
      <c r="U58" t="str">
        <f t="shared" si="1"/>
        <v>&lt;54</v>
      </c>
      <c r="V58" t="str">
        <f t="shared" si="2"/>
        <v>U12F&lt;54</v>
      </c>
      <c r="W58" t="str">
        <f t="shared" si="3"/>
        <v>VIOLET</v>
      </c>
    </row>
    <row r="59" spans="1:23" x14ac:dyDescent="0.25">
      <c r="A59">
        <v>512397310</v>
      </c>
      <c r="B59" t="s">
        <v>28</v>
      </c>
      <c r="C59" t="s">
        <v>454</v>
      </c>
      <c r="D59" t="s">
        <v>336</v>
      </c>
      <c r="E59" t="s">
        <v>31</v>
      </c>
      <c r="F59" t="s">
        <v>32</v>
      </c>
      <c r="G59">
        <v>15</v>
      </c>
      <c r="H59" s="21">
        <v>39995</v>
      </c>
      <c r="I59" t="s">
        <v>551</v>
      </c>
      <c r="J59">
        <v>25.6</v>
      </c>
      <c r="K59" s="21">
        <v>45486</v>
      </c>
      <c r="L59" t="s">
        <v>113</v>
      </c>
      <c r="T59" t="str">
        <f t="shared" si="0"/>
        <v>U16</v>
      </c>
      <c r="U59" t="str">
        <f t="shared" si="1"/>
        <v>&lt;54</v>
      </c>
      <c r="V59" t="str">
        <f t="shared" si="2"/>
        <v>U16M&lt;54</v>
      </c>
      <c r="W59" t="str">
        <f t="shared" si="3"/>
        <v>ROUGE</v>
      </c>
    </row>
    <row r="60" spans="1:23" x14ac:dyDescent="0.25">
      <c r="A60">
        <v>527028388</v>
      </c>
      <c r="B60" t="s">
        <v>28</v>
      </c>
      <c r="C60" t="s">
        <v>973</v>
      </c>
      <c r="D60" t="s">
        <v>814</v>
      </c>
      <c r="E60" t="s">
        <v>31</v>
      </c>
      <c r="F60" t="s">
        <v>32</v>
      </c>
      <c r="G60">
        <v>14</v>
      </c>
      <c r="H60" s="21">
        <v>40205</v>
      </c>
      <c r="I60" t="s">
        <v>509</v>
      </c>
      <c r="J60">
        <v>54</v>
      </c>
      <c r="K60" s="21">
        <v>45534</v>
      </c>
      <c r="L60" t="s">
        <v>46</v>
      </c>
      <c r="T60" t="str">
        <f t="shared" si="0"/>
        <v>U14</v>
      </c>
      <c r="U60" t="str">
        <f t="shared" si="1"/>
        <v>&lt;54</v>
      </c>
      <c r="V60" t="str">
        <f t="shared" si="2"/>
        <v>U14M&lt;54</v>
      </c>
      <c r="W60" t="str">
        <f t="shared" si="3"/>
        <v>ROUGE</v>
      </c>
    </row>
    <row r="61" spans="1:23" x14ac:dyDescent="0.25">
      <c r="A61">
        <v>533038301</v>
      </c>
      <c r="B61" t="s">
        <v>28</v>
      </c>
      <c r="C61" t="s">
        <v>385</v>
      </c>
      <c r="D61" t="s">
        <v>75</v>
      </c>
      <c r="E61" t="s">
        <v>31</v>
      </c>
      <c r="F61" t="s">
        <v>32</v>
      </c>
      <c r="G61">
        <v>14</v>
      </c>
      <c r="H61" s="21">
        <v>40222</v>
      </c>
      <c r="I61" t="s">
        <v>509</v>
      </c>
      <c r="J61">
        <v>28.9</v>
      </c>
      <c r="K61" s="21">
        <v>45374</v>
      </c>
      <c r="L61" t="s">
        <v>34</v>
      </c>
      <c r="T61" t="str">
        <f t="shared" si="0"/>
        <v>U14</v>
      </c>
      <c r="U61" t="str">
        <f t="shared" si="1"/>
        <v>&lt;54</v>
      </c>
      <c r="V61" t="str">
        <f t="shared" si="2"/>
        <v>U14M&lt;54</v>
      </c>
      <c r="W61" t="str">
        <f t="shared" si="3"/>
        <v>ROUGE</v>
      </c>
    </row>
    <row r="62" spans="1:23" x14ac:dyDescent="0.25">
      <c r="A62">
        <v>524283367</v>
      </c>
      <c r="B62" t="s">
        <v>38</v>
      </c>
      <c r="C62" t="s">
        <v>254</v>
      </c>
      <c r="D62" t="s">
        <v>255</v>
      </c>
      <c r="E62" t="s">
        <v>39</v>
      </c>
      <c r="F62" t="s">
        <v>32</v>
      </c>
      <c r="G62">
        <v>12</v>
      </c>
      <c r="H62" s="21">
        <v>41042</v>
      </c>
      <c r="I62" t="s">
        <v>381</v>
      </c>
      <c r="J62">
        <v>54</v>
      </c>
      <c r="K62" s="21">
        <v>45150</v>
      </c>
      <c r="L62" t="s">
        <v>46</v>
      </c>
      <c r="T62" t="str">
        <f t="shared" si="0"/>
        <v>U12</v>
      </c>
      <c r="U62" t="str">
        <f t="shared" si="1"/>
        <v>&lt;54</v>
      </c>
      <c r="V62" t="str">
        <f t="shared" si="2"/>
        <v>U12F&lt;54</v>
      </c>
      <c r="W62" t="str">
        <f t="shared" si="3"/>
        <v>VIOLET</v>
      </c>
    </row>
    <row r="63" spans="1:23" x14ac:dyDescent="0.25">
      <c r="A63">
        <v>531559369</v>
      </c>
      <c r="B63" t="s">
        <v>28</v>
      </c>
      <c r="C63" t="s">
        <v>254</v>
      </c>
      <c r="D63" t="s">
        <v>256</v>
      </c>
      <c r="E63" t="s">
        <v>31</v>
      </c>
      <c r="F63" t="s">
        <v>32</v>
      </c>
      <c r="G63">
        <v>12</v>
      </c>
      <c r="H63" s="21">
        <v>40946</v>
      </c>
      <c r="I63" t="s">
        <v>381</v>
      </c>
      <c r="J63">
        <v>20.2</v>
      </c>
      <c r="K63" s="21">
        <v>45445</v>
      </c>
      <c r="L63" t="s">
        <v>40</v>
      </c>
      <c r="T63" t="str">
        <f t="shared" si="0"/>
        <v>U12</v>
      </c>
      <c r="U63" t="str">
        <f t="shared" si="1"/>
        <v>&lt;24</v>
      </c>
      <c r="V63" t="str">
        <f t="shared" si="2"/>
        <v>U12M&lt;24</v>
      </c>
      <c r="W63" t="str">
        <f t="shared" si="3"/>
        <v>ROUGE</v>
      </c>
    </row>
    <row r="64" spans="1:23" x14ac:dyDescent="0.25">
      <c r="A64">
        <v>539356359</v>
      </c>
      <c r="B64" t="s">
        <v>38</v>
      </c>
      <c r="C64" t="s">
        <v>254</v>
      </c>
      <c r="D64" t="s">
        <v>100</v>
      </c>
      <c r="E64" t="s">
        <v>39</v>
      </c>
      <c r="F64" t="s">
        <v>32</v>
      </c>
      <c r="G64">
        <v>14</v>
      </c>
      <c r="H64" s="21">
        <v>40389</v>
      </c>
      <c r="I64" t="s">
        <v>509</v>
      </c>
      <c r="J64">
        <v>-1.8</v>
      </c>
      <c r="K64" s="21">
        <v>45592</v>
      </c>
      <c r="L64" t="s">
        <v>40</v>
      </c>
      <c r="T64" t="str">
        <f t="shared" si="0"/>
        <v>U14</v>
      </c>
      <c r="U64" t="str">
        <f t="shared" si="1"/>
        <v>&lt;12</v>
      </c>
      <c r="V64" t="str">
        <f t="shared" si="2"/>
        <v>U14F&lt;12</v>
      </c>
      <c r="W64" t="str">
        <f t="shared" si="3"/>
        <v>ROUGE</v>
      </c>
    </row>
    <row r="65" spans="1:23" x14ac:dyDescent="0.25">
      <c r="A65">
        <v>544679241</v>
      </c>
      <c r="B65" t="s">
        <v>28</v>
      </c>
      <c r="C65" t="s">
        <v>254</v>
      </c>
      <c r="D65" t="s">
        <v>974</v>
      </c>
      <c r="E65" t="s">
        <v>31</v>
      </c>
      <c r="F65" t="s">
        <v>32</v>
      </c>
      <c r="G65">
        <v>20</v>
      </c>
      <c r="H65" s="21">
        <v>38286</v>
      </c>
      <c r="I65" t="s">
        <v>966</v>
      </c>
      <c r="J65">
        <v>21.8</v>
      </c>
      <c r="K65" s="21">
        <v>45480</v>
      </c>
      <c r="L65" t="s">
        <v>65</v>
      </c>
      <c r="T65" t="b">
        <f t="shared" si="0"/>
        <v>0</v>
      </c>
      <c r="U65" t="str">
        <f t="shared" si="1"/>
        <v>&lt;24</v>
      </c>
      <c r="V65" t="str">
        <f t="shared" si="2"/>
        <v>FAUXM&lt;24</v>
      </c>
      <c r="W65" t="b">
        <f t="shared" si="3"/>
        <v>0</v>
      </c>
    </row>
    <row r="66" spans="1:23" x14ac:dyDescent="0.25">
      <c r="A66">
        <v>46503282</v>
      </c>
      <c r="B66" t="s">
        <v>28</v>
      </c>
      <c r="C66" t="s">
        <v>254</v>
      </c>
      <c r="D66" t="s">
        <v>975</v>
      </c>
      <c r="E66" t="s">
        <v>31</v>
      </c>
      <c r="F66" t="s">
        <v>32</v>
      </c>
      <c r="G66">
        <v>21</v>
      </c>
      <c r="H66" s="21">
        <v>37962</v>
      </c>
      <c r="I66" t="s">
        <v>966</v>
      </c>
      <c r="J66">
        <v>51.9</v>
      </c>
      <c r="K66" s="21">
        <v>41797</v>
      </c>
      <c r="L66" t="s">
        <v>65</v>
      </c>
      <c r="T66" t="b">
        <f t="shared" si="0"/>
        <v>0</v>
      </c>
      <c r="U66" t="str">
        <f t="shared" si="1"/>
        <v>&lt;54</v>
      </c>
      <c r="V66" t="str">
        <f t="shared" si="2"/>
        <v>FAUXM&lt;54</v>
      </c>
      <c r="W66" t="b">
        <f t="shared" si="3"/>
        <v>0</v>
      </c>
    </row>
    <row r="67" spans="1:23" x14ac:dyDescent="0.25">
      <c r="A67">
        <v>526485387</v>
      </c>
      <c r="B67" t="s">
        <v>28</v>
      </c>
      <c r="C67" t="s">
        <v>976</v>
      </c>
      <c r="D67" t="s">
        <v>977</v>
      </c>
      <c r="E67" t="s">
        <v>31</v>
      </c>
      <c r="F67" t="s">
        <v>32</v>
      </c>
      <c r="G67">
        <v>12</v>
      </c>
      <c r="H67" s="21">
        <v>40917</v>
      </c>
      <c r="I67" t="s">
        <v>381</v>
      </c>
      <c r="J67">
        <v>54</v>
      </c>
      <c r="K67" s="21">
        <v>45527</v>
      </c>
      <c r="L67" t="s">
        <v>46</v>
      </c>
      <c r="T67" t="str">
        <f t="shared" ref="T67:T130" si="5">IF(LEFT(I67,4)="ENFA","U8",IF(LEFT(I67,4)="POUC","U10",IF(LEFT(I67,4)="POUS","U12",IF(LEFT(I67,4)="BENJ","U14",IF(LEFT(I67,4)="MINI","U16",IF(LEFT(I67,4)="CADE","U18"))))))</f>
        <v>U12</v>
      </c>
      <c r="U67" t="str">
        <f t="shared" ref="U67:U130" si="6">IF(J67&lt;12,"&lt;12",IF(J67&lt;24,"&lt;24",IF(J67&lt;55,"&lt;54")))</f>
        <v>&lt;54</v>
      </c>
      <c r="V67" t="str">
        <f t="shared" ref="V67:V130" si="7">_xlfn.CONCAT(T67,E67,U67)</f>
        <v>U12M&lt;54</v>
      </c>
      <c r="W67" t="str">
        <f t="shared" ref="W67:W130" si="8">IF(LEFT(V67,2)="U8","ORANGE",IF(V67="U10M&lt;54","ORANGE",IF(V67="U10F&lt;54","ORANGE",IF(V67="U10M&lt;24","ROUGE",IF(V67="U10F&lt;24","VIOLET",IF(V67="U10M&lt;12","ROUGE",IF(V67="U10F&lt;12","VIOLET",IF(V67="U12M&lt;54","VIOLET",IF(V67="U12F&lt;54","VIOLET",IF(V67="U12M&lt;24","ROUGE",IF(V67="U12F&lt;24","VIOLET",IF(V67="U12M&lt;12","ROUGE",IF(V67="U12F&lt;12","ROUGE",IF(V67="U14M&lt;54","ROUGE",IF(V67="U14F&lt;54","VIOLET",IF(V67="U14M&lt;24","BLEU",IF(V67="U14F&lt;24","ROUGE",IF(V67="U14M&lt;12","JAUNE",IF(V67="U14F&lt;12","ROUGE",IF(V67="U16M&lt;54","ROUGE",IF(V67="U16F&lt;54","VIOLET",IF(V67="U16M&lt;24","BLEU",IF(V67="U16F&lt;24","ROUGE",IF(V67="U16M&lt;12","JAUNE",IF(V67="U16F&lt;12","ROUGE",IF(V67="U18M&lt;54","ROUGE",IF(V67="U18F&lt;54","VIOLET",IF(V67="U18M&lt;24","BLEU",IF(V67="U18F&lt;24","ROUGE",IF(V67="U18M&lt;12","JAUNE",IF(V67="U18F&lt;12","ROUGE")))))))))))))))))))))))))))))))</f>
        <v>VIOLET</v>
      </c>
    </row>
    <row r="68" spans="1:23" x14ac:dyDescent="0.25">
      <c r="A68">
        <v>526486386</v>
      </c>
      <c r="B68" t="s">
        <v>28</v>
      </c>
      <c r="C68" t="s">
        <v>976</v>
      </c>
      <c r="D68" t="s">
        <v>978</v>
      </c>
      <c r="E68" t="s">
        <v>31</v>
      </c>
      <c r="F68" t="s">
        <v>32</v>
      </c>
      <c r="G68">
        <v>11</v>
      </c>
      <c r="H68" s="21">
        <v>41506</v>
      </c>
      <c r="I68" t="s">
        <v>314</v>
      </c>
      <c r="J68">
        <v>54</v>
      </c>
      <c r="K68" s="21">
        <v>45527</v>
      </c>
      <c r="L68" t="s">
        <v>46</v>
      </c>
      <c r="T68" t="str">
        <f t="shared" si="5"/>
        <v>U12</v>
      </c>
      <c r="U68" t="str">
        <f t="shared" si="6"/>
        <v>&lt;54</v>
      </c>
      <c r="V68" t="str">
        <f t="shared" si="7"/>
        <v>U12M&lt;54</v>
      </c>
      <c r="W68" t="str">
        <f t="shared" si="8"/>
        <v>VIOLET</v>
      </c>
    </row>
    <row r="69" spans="1:23" x14ac:dyDescent="0.25">
      <c r="A69">
        <v>526748370</v>
      </c>
      <c r="B69" t="s">
        <v>38</v>
      </c>
      <c r="C69" t="s">
        <v>738</v>
      </c>
      <c r="D69" t="s">
        <v>153</v>
      </c>
      <c r="E69" t="s">
        <v>39</v>
      </c>
      <c r="F69" t="s">
        <v>32</v>
      </c>
      <c r="G69">
        <v>8</v>
      </c>
      <c r="H69" s="21">
        <v>42524</v>
      </c>
      <c r="I69" t="s">
        <v>33</v>
      </c>
      <c r="J69">
        <v>54</v>
      </c>
      <c r="K69" s="21">
        <v>45142</v>
      </c>
      <c r="L69" t="s">
        <v>46</v>
      </c>
      <c r="T69" t="str">
        <f t="shared" si="5"/>
        <v>U8</v>
      </c>
      <c r="U69" t="str">
        <f t="shared" si="6"/>
        <v>&lt;54</v>
      </c>
      <c r="V69" t="str">
        <f t="shared" si="7"/>
        <v>U8F&lt;54</v>
      </c>
      <c r="W69" t="str">
        <f t="shared" si="8"/>
        <v>ORANGE</v>
      </c>
    </row>
    <row r="70" spans="1:23" x14ac:dyDescent="0.25">
      <c r="A70">
        <v>44076314</v>
      </c>
      <c r="B70" t="s">
        <v>28</v>
      </c>
      <c r="C70" t="s">
        <v>386</v>
      </c>
      <c r="D70" t="s">
        <v>294</v>
      </c>
      <c r="E70" t="s">
        <v>31</v>
      </c>
      <c r="F70" t="s">
        <v>32</v>
      </c>
      <c r="G70">
        <v>15</v>
      </c>
      <c r="H70" s="21">
        <v>40010</v>
      </c>
      <c r="I70" t="s">
        <v>551</v>
      </c>
      <c r="J70">
        <v>5.4</v>
      </c>
      <c r="K70" s="21">
        <v>45571</v>
      </c>
      <c r="L70" t="s">
        <v>46</v>
      </c>
      <c r="T70" t="str">
        <f t="shared" si="5"/>
        <v>U16</v>
      </c>
      <c r="U70" t="str">
        <f t="shared" si="6"/>
        <v>&lt;12</v>
      </c>
      <c r="V70" t="str">
        <f t="shared" si="7"/>
        <v>U16M&lt;12</v>
      </c>
      <c r="W70" t="str">
        <f t="shared" si="8"/>
        <v>JAUNE</v>
      </c>
    </row>
    <row r="71" spans="1:23" x14ac:dyDescent="0.25">
      <c r="A71">
        <v>44078310</v>
      </c>
      <c r="B71" t="s">
        <v>28</v>
      </c>
      <c r="C71" t="s">
        <v>386</v>
      </c>
      <c r="D71" t="s">
        <v>52</v>
      </c>
      <c r="E71" t="s">
        <v>31</v>
      </c>
      <c r="F71" t="s">
        <v>32</v>
      </c>
      <c r="G71">
        <v>14</v>
      </c>
      <c r="H71" s="21">
        <v>40529</v>
      </c>
      <c r="I71" t="s">
        <v>509</v>
      </c>
      <c r="J71">
        <v>4.9000000000000004</v>
      </c>
      <c r="K71" s="21">
        <v>45571</v>
      </c>
      <c r="L71" t="s">
        <v>46</v>
      </c>
      <c r="T71" t="str">
        <f t="shared" si="5"/>
        <v>U14</v>
      </c>
      <c r="U71" t="str">
        <f t="shared" si="6"/>
        <v>&lt;12</v>
      </c>
      <c r="V71" t="str">
        <f t="shared" si="7"/>
        <v>U14M&lt;12</v>
      </c>
      <c r="W71" t="str">
        <f t="shared" si="8"/>
        <v>JAUNE</v>
      </c>
    </row>
    <row r="72" spans="1:23" x14ac:dyDescent="0.25">
      <c r="A72">
        <v>529428282</v>
      </c>
      <c r="B72" t="s">
        <v>38</v>
      </c>
      <c r="C72" t="s">
        <v>640</v>
      </c>
      <c r="D72" t="s">
        <v>641</v>
      </c>
      <c r="E72" t="s">
        <v>39</v>
      </c>
      <c r="F72" t="s">
        <v>32</v>
      </c>
      <c r="G72">
        <v>19</v>
      </c>
      <c r="H72" s="21">
        <v>38612</v>
      </c>
      <c r="I72" t="s">
        <v>979</v>
      </c>
      <c r="J72">
        <v>31.7</v>
      </c>
      <c r="K72" s="21">
        <v>44381</v>
      </c>
      <c r="L72" t="s">
        <v>40</v>
      </c>
      <c r="T72" t="b">
        <f t="shared" si="5"/>
        <v>0</v>
      </c>
      <c r="U72" t="str">
        <f t="shared" si="6"/>
        <v>&lt;54</v>
      </c>
      <c r="V72" t="str">
        <f t="shared" si="7"/>
        <v>FAUXF&lt;54</v>
      </c>
      <c r="W72" t="b">
        <f t="shared" si="8"/>
        <v>0</v>
      </c>
    </row>
    <row r="73" spans="1:23" x14ac:dyDescent="0.25">
      <c r="A73">
        <v>48535324</v>
      </c>
      <c r="B73" t="s">
        <v>28</v>
      </c>
      <c r="C73" t="s">
        <v>591</v>
      </c>
      <c r="D73" t="s">
        <v>373</v>
      </c>
      <c r="E73" t="s">
        <v>31</v>
      </c>
      <c r="F73" t="s">
        <v>32</v>
      </c>
      <c r="G73">
        <v>18</v>
      </c>
      <c r="H73" s="21">
        <v>38797</v>
      </c>
      <c r="I73" t="s">
        <v>671</v>
      </c>
      <c r="J73">
        <v>11.2</v>
      </c>
      <c r="K73" s="21">
        <v>45515</v>
      </c>
      <c r="L73" t="s">
        <v>46</v>
      </c>
      <c r="T73" t="str">
        <f t="shared" si="5"/>
        <v>U18</v>
      </c>
      <c r="U73" t="str">
        <f t="shared" si="6"/>
        <v>&lt;12</v>
      </c>
      <c r="V73" t="str">
        <f t="shared" si="7"/>
        <v>U18M&lt;12</v>
      </c>
      <c r="W73" t="str">
        <f t="shared" si="8"/>
        <v>JAUNE</v>
      </c>
    </row>
    <row r="74" spans="1:23" x14ac:dyDescent="0.25">
      <c r="A74">
        <v>531117372</v>
      </c>
      <c r="B74" t="s">
        <v>28</v>
      </c>
      <c r="C74" t="s">
        <v>739</v>
      </c>
      <c r="D74" t="s">
        <v>500</v>
      </c>
      <c r="E74" t="s">
        <v>31</v>
      </c>
      <c r="F74" t="s">
        <v>32</v>
      </c>
      <c r="G74">
        <v>7</v>
      </c>
      <c r="H74" s="21">
        <v>42973</v>
      </c>
      <c r="I74" t="s">
        <v>33</v>
      </c>
      <c r="J74">
        <v>54</v>
      </c>
      <c r="K74" s="21">
        <v>45178</v>
      </c>
      <c r="L74" t="s">
        <v>113</v>
      </c>
      <c r="T74" t="str">
        <f t="shared" si="5"/>
        <v>U8</v>
      </c>
      <c r="U74" t="str">
        <f t="shared" si="6"/>
        <v>&lt;54</v>
      </c>
      <c r="V74" t="str">
        <f t="shared" si="7"/>
        <v>U8M&lt;54</v>
      </c>
      <c r="W74" t="str">
        <f t="shared" si="8"/>
        <v>ORANGE</v>
      </c>
    </row>
    <row r="75" spans="1:23" x14ac:dyDescent="0.25">
      <c r="A75">
        <v>41788293</v>
      </c>
      <c r="B75" t="s">
        <v>28</v>
      </c>
      <c r="C75" t="s">
        <v>510</v>
      </c>
      <c r="D75" t="s">
        <v>511</v>
      </c>
      <c r="E75" t="s">
        <v>31</v>
      </c>
      <c r="F75" t="s">
        <v>512</v>
      </c>
      <c r="G75">
        <v>16</v>
      </c>
      <c r="H75" s="21">
        <v>39472</v>
      </c>
      <c r="I75" t="s">
        <v>590</v>
      </c>
      <c r="J75">
        <v>54</v>
      </c>
      <c r="K75" s="21">
        <v>41989</v>
      </c>
      <c r="L75" t="s">
        <v>388</v>
      </c>
      <c r="T75" t="str">
        <f t="shared" si="5"/>
        <v>U16</v>
      </c>
      <c r="U75" t="str">
        <f t="shared" si="6"/>
        <v>&lt;54</v>
      </c>
      <c r="V75" t="str">
        <f t="shared" si="7"/>
        <v>U16M&lt;54</v>
      </c>
      <c r="W75" t="str">
        <f t="shared" si="8"/>
        <v>ROUGE</v>
      </c>
    </row>
    <row r="76" spans="1:23" x14ac:dyDescent="0.25">
      <c r="A76">
        <v>531575387</v>
      </c>
      <c r="B76" t="s">
        <v>28</v>
      </c>
      <c r="C76" t="s">
        <v>980</v>
      </c>
      <c r="D76" t="s">
        <v>450</v>
      </c>
      <c r="E76" t="s">
        <v>31</v>
      </c>
      <c r="F76" t="s">
        <v>32</v>
      </c>
      <c r="G76">
        <v>12</v>
      </c>
      <c r="H76" s="21">
        <v>41031</v>
      </c>
      <c r="I76" t="s">
        <v>381</v>
      </c>
      <c r="J76">
        <v>54</v>
      </c>
      <c r="K76" s="21">
        <v>45556</v>
      </c>
      <c r="L76" t="s">
        <v>58</v>
      </c>
      <c r="T76" t="str">
        <f t="shared" si="5"/>
        <v>U12</v>
      </c>
      <c r="U76" t="str">
        <f t="shared" si="6"/>
        <v>&lt;54</v>
      </c>
      <c r="V76" t="str">
        <f t="shared" si="7"/>
        <v>U12M&lt;54</v>
      </c>
      <c r="W76" t="str">
        <f t="shared" si="8"/>
        <v>VIOLET</v>
      </c>
    </row>
    <row r="77" spans="1:23" x14ac:dyDescent="0.25">
      <c r="A77">
        <v>42093295</v>
      </c>
      <c r="B77" t="s">
        <v>28</v>
      </c>
      <c r="C77" t="s">
        <v>552</v>
      </c>
      <c r="D77" t="s">
        <v>349</v>
      </c>
      <c r="E77" t="s">
        <v>31</v>
      </c>
      <c r="F77" t="s">
        <v>32</v>
      </c>
      <c r="G77">
        <v>17</v>
      </c>
      <c r="H77" s="21">
        <v>39261</v>
      </c>
      <c r="I77" t="s">
        <v>639</v>
      </c>
      <c r="J77">
        <v>21</v>
      </c>
      <c r="K77" s="21">
        <v>45505</v>
      </c>
      <c r="L77" t="s">
        <v>55</v>
      </c>
      <c r="T77" t="str">
        <f t="shared" si="5"/>
        <v>U18</v>
      </c>
      <c r="U77" t="str">
        <f t="shared" si="6"/>
        <v>&lt;24</v>
      </c>
      <c r="V77" t="str">
        <f t="shared" si="7"/>
        <v>U18M&lt;24</v>
      </c>
      <c r="W77" t="str">
        <f t="shared" si="8"/>
        <v>BLEU</v>
      </c>
    </row>
    <row r="78" spans="1:23" x14ac:dyDescent="0.25">
      <c r="A78">
        <v>512815251</v>
      </c>
      <c r="B78" t="s">
        <v>28</v>
      </c>
      <c r="C78" t="s">
        <v>740</v>
      </c>
      <c r="D78" t="s">
        <v>154</v>
      </c>
      <c r="E78" t="s">
        <v>31</v>
      </c>
      <c r="F78" t="s">
        <v>32</v>
      </c>
      <c r="G78">
        <v>19</v>
      </c>
      <c r="H78" s="21">
        <v>38450</v>
      </c>
      <c r="I78" t="s">
        <v>966</v>
      </c>
      <c r="J78">
        <v>5.9</v>
      </c>
      <c r="K78" s="21">
        <v>44458</v>
      </c>
      <c r="L78" t="s">
        <v>65</v>
      </c>
      <c r="T78" t="b">
        <f t="shared" si="5"/>
        <v>0</v>
      </c>
      <c r="U78" t="str">
        <f t="shared" si="6"/>
        <v>&lt;12</v>
      </c>
      <c r="V78" t="str">
        <f t="shared" si="7"/>
        <v>FAUXM&lt;12</v>
      </c>
      <c r="W78" t="b">
        <f t="shared" si="8"/>
        <v>0</v>
      </c>
    </row>
    <row r="79" spans="1:23" x14ac:dyDescent="0.25">
      <c r="A79">
        <v>525827385</v>
      </c>
      <c r="B79" t="s">
        <v>38</v>
      </c>
      <c r="C79" t="s">
        <v>740</v>
      </c>
      <c r="D79" t="s">
        <v>981</v>
      </c>
      <c r="E79" t="s">
        <v>39</v>
      </c>
      <c r="F79" t="s">
        <v>32</v>
      </c>
      <c r="G79">
        <v>14</v>
      </c>
      <c r="H79" s="21">
        <v>40214</v>
      </c>
      <c r="I79" t="s">
        <v>509</v>
      </c>
      <c r="J79">
        <v>54</v>
      </c>
      <c r="K79" s="21">
        <v>45520</v>
      </c>
      <c r="L79" t="s">
        <v>46</v>
      </c>
      <c r="T79" t="str">
        <f t="shared" si="5"/>
        <v>U14</v>
      </c>
      <c r="U79" t="str">
        <f t="shared" si="6"/>
        <v>&lt;54</v>
      </c>
      <c r="V79" t="str">
        <f t="shared" si="7"/>
        <v>U14F&lt;54</v>
      </c>
      <c r="W79" t="str">
        <f t="shared" si="8"/>
        <v>VIOLET</v>
      </c>
    </row>
    <row r="80" spans="1:23" x14ac:dyDescent="0.25">
      <c r="A80">
        <v>511563249</v>
      </c>
      <c r="B80" t="s">
        <v>28</v>
      </c>
      <c r="C80" t="s">
        <v>673</v>
      </c>
      <c r="D80" t="s">
        <v>213</v>
      </c>
      <c r="E80" t="s">
        <v>31</v>
      </c>
      <c r="F80" t="s">
        <v>32</v>
      </c>
      <c r="G80">
        <v>20</v>
      </c>
      <c r="H80" s="21">
        <v>38224</v>
      </c>
      <c r="I80" t="s">
        <v>966</v>
      </c>
      <c r="J80">
        <v>-0.1</v>
      </c>
      <c r="K80" s="21">
        <v>45571</v>
      </c>
      <c r="L80" t="s">
        <v>65</v>
      </c>
      <c r="T80" t="b">
        <f t="shared" si="5"/>
        <v>0</v>
      </c>
      <c r="U80" t="str">
        <f t="shared" si="6"/>
        <v>&lt;12</v>
      </c>
      <c r="V80" t="str">
        <f t="shared" si="7"/>
        <v>FAUXM&lt;12</v>
      </c>
      <c r="W80" t="b">
        <f t="shared" si="8"/>
        <v>0</v>
      </c>
    </row>
    <row r="81" spans="1:23" x14ac:dyDescent="0.25">
      <c r="A81">
        <v>533839375</v>
      </c>
      <c r="B81" t="s">
        <v>28</v>
      </c>
      <c r="C81" t="s">
        <v>673</v>
      </c>
      <c r="D81" t="s">
        <v>741</v>
      </c>
      <c r="E81" t="s">
        <v>31</v>
      </c>
      <c r="F81" t="s">
        <v>32</v>
      </c>
      <c r="G81">
        <v>7</v>
      </c>
      <c r="H81" s="21">
        <v>42922</v>
      </c>
      <c r="I81" t="s">
        <v>33</v>
      </c>
      <c r="J81">
        <v>48.4</v>
      </c>
      <c r="K81" s="21">
        <v>45458</v>
      </c>
      <c r="L81" t="s">
        <v>46</v>
      </c>
      <c r="T81" t="str">
        <f t="shared" si="5"/>
        <v>U8</v>
      </c>
      <c r="U81" t="str">
        <f t="shared" si="6"/>
        <v>&lt;54</v>
      </c>
      <c r="V81" t="str">
        <f t="shared" si="7"/>
        <v>U8M&lt;54</v>
      </c>
      <c r="W81" t="str">
        <f t="shared" si="8"/>
        <v>ORANGE</v>
      </c>
    </row>
    <row r="82" spans="1:23" x14ac:dyDescent="0.25">
      <c r="A82">
        <v>531531389</v>
      </c>
      <c r="B82" t="s">
        <v>28</v>
      </c>
      <c r="C82" t="s">
        <v>982</v>
      </c>
      <c r="D82" t="s">
        <v>734</v>
      </c>
      <c r="E82" t="s">
        <v>31</v>
      </c>
      <c r="F82" t="s">
        <v>32</v>
      </c>
      <c r="G82">
        <v>7</v>
      </c>
      <c r="H82" s="21">
        <v>43074</v>
      </c>
      <c r="I82" t="s">
        <v>33</v>
      </c>
      <c r="J82">
        <v>54</v>
      </c>
      <c r="K82" s="21">
        <v>45556</v>
      </c>
      <c r="L82" t="s">
        <v>58</v>
      </c>
      <c r="T82" t="str">
        <f t="shared" si="5"/>
        <v>U8</v>
      </c>
      <c r="U82" t="str">
        <f t="shared" si="6"/>
        <v>&lt;54</v>
      </c>
      <c r="V82" t="str">
        <f t="shared" si="7"/>
        <v>U8M&lt;54</v>
      </c>
      <c r="W82" t="str">
        <f t="shared" si="8"/>
        <v>ORANGE</v>
      </c>
    </row>
    <row r="83" spans="1:23" x14ac:dyDescent="0.25">
      <c r="A83">
        <v>528460382</v>
      </c>
      <c r="B83" t="s">
        <v>28</v>
      </c>
      <c r="C83" t="s">
        <v>983</v>
      </c>
      <c r="D83" t="s">
        <v>165</v>
      </c>
      <c r="E83" t="s">
        <v>31</v>
      </c>
      <c r="F83" t="s">
        <v>32</v>
      </c>
      <c r="G83">
        <v>5</v>
      </c>
      <c r="H83" s="21">
        <v>43520</v>
      </c>
      <c r="I83" t="s">
        <v>33</v>
      </c>
      <c r="J83">
        <v>54</v>
      </c>
      <c r="K83" s="21">
        <v>45542</v>
      </c>
      <c r="L83" t="s">
        <v>34</v>
      </c>
      <c r="T83" t="str">
        <f t="shared" si="5"/>
        <v>U8</v>
      </c>
      <c r="U83" t="str">
        <f t="shared" si="6"/>
        <v>&lt;54</v>
      </c>
      <c r="V83" t="str">
        <f t="shared" si="7"/>
        <v>U8M&lt;54</v>
      </c>
      <c r="W83" t="str">
        <f t="shared" si="8"/>
        <v>ORANGE</v>
      </c>
    </row>
    <row r="84" spans="1:23" x14ac:dyDescent="0.25">
      <c r="A84">
        <v>526980369</v>
      </c>
      <c r="B84" t="s">
        <v>28</v>
      </c>
      <c r="C84" t="s">
        <v>134</v>
      </c>
      <c r="D84" t="s">
        <v>135</v>
      </c>
      <c r="E84" t="s">
        <v>31</v>
      </c>
      <c r="F84" t="s">
        <v>32</v>
      </c>
      <c r="G84">
        <v>10</v>
      </c>
      <c r="H84" s="21">
        <v>41876</v>
      </c>
      <c r="I84" t="s">
        <v>252</v>
      </c>
      <c r="J84">
        <v>54</v>
      </c>
      <c r="K84" s="21">
        <v>44797</v>
      </c>
      <c r="L84" t="s">
        <v>43</v>
      </c>
      <c r="T84" t="str">
        <f t="shared" si="5"/>
        <v>U10</v>
      </c>
      <c r="U84" t="str">
        <f t="shared" si="6"/>
        <v>&lt;54</v>
      </c>
      <c r="V84" t="str">
        <f t="shared" si="7"/>
        <v>U10M&lt;54</v>
      </c>
      <c r="W84" t="str">
        <f t="shared" si="8"/>
        <v>ORANGE</v>
      </c>
    </row>
    <row r="85" spans="1:23" x14ac:dyDescent="0.25">
      <c r="A85">
        <v>42384321</v>
      </c>
      <c r="B85" t="s">
        <v>28</v>
      </c>
      <c r="C85" t="s">
        <v>134</v>
      </c>
      <c r="D85" t="s">
        <v>61</v>
      </c>
      <c r="E85" t="s">
        <v>31</v>
      </c>
      <c r="F85" t="s">
        <v>32</v>
      </c>
      <c r="G85">
        <v>16</v>
      </c>
      <c r="H85" s="21">
        <v>39551</v>
      </c>
      <c r="I85" t="s">
        <v>590</v>
      </c>
      <c r="J85">
        <v>48.9</v>
      </c>
      <c r="K85" s="21">
        <v>45519</v>
      </c>
      <c r="L85" t="s">
        <v>43</v>
      </c>
      <c r="T85" t="str">
        <f t="shared" si="5"/>
        <v>U16</v>
      </c>
      <c r="U85" t="str">
        <f t="shared" si="6"/>
        <v>&lt;54</v>
      </c>
      <c r="V85" t="str">
        <f t="shared" si="7"/>
        <v>U16M&lt;54</v>
      </c>
      <c r="W85" t="str">
        <f t="shared" si="8"/>
        <v>ROUGE</v>
      </c>
    </row>
    <row r="86" spans="1:23" x14ac:dyDescent="0.25">
      <c r="A86">
        <v>542104374</v>
      </c>
      <c r="B86" t="s">
        <v>28</v>
      </c>
      <c r="C86" t="s">
        <v>742</v>
      </c>
      <c r="D86" t="s">
        <v>61</v>
      </c>
      <c r="E86" t="s">
        <v>31</v>
      </c>
      <c r="F86" t="s">
        <v>32</v>
      </c>
      <c r="G86">
        <v>7</v>
      </c>
      <c r="H86" s="21">
        <v>43045</v>
      </c>
      <c r="I86" t="s">
        <v>33</v>
      </c>
      <c r="J86">
        <v>54</v>
      </c>
      <c r="K86" s="21">
        <v>45233</v>
      </c>
      <c r="L86" t="s">
        <v>65</v>
      </c>
      <c r="T86" t="str">
        <f t="shared" si="5"/>
        <v>U8</v>
      </c>
      <c r="U86" t="str">
        <f t="shared" si="6"/>
        <v>&lt;54</v>
      </c>
      <c r="V86" t="str">
        <f t="shared" si="7"/>
        <v>U8M&lt;54</v>
      </c>
      <c r="W86" t="str">
        <f t="shared" si="8"/>
        <v>ORANGE</v>
      </c>
    </row>
    <row r="87" spans="1:23" x14ac:dyDescent="0.25">
      <c r="A87">
        <v>41473373</v>
      </c>
      <c r="B87" t="s">
        <v>28</v>
      </c>
      <c r="C87" t="s">
        <v>743</v>
      </c>
      <c r="D87" t="s">
        <v>426</v>
      </c>
      <c r="E87" t="s">
        <v>31</v>
      </c>
      <c r="F87" t="s">
        <v>32</v>
      </c>
      <c r="G87">
        <v>9</v>
      </c>
      <c r="H87" s="21">
        <v>42249</v>
      </c>
      <c r="I87" t="s">
        <v>195</v>
      </c>
      <c r="J87">
        <v>24.7</v>
      </c>
      <c r="K87" s="21">
        <v>45607</v>
      </c>
      <c r="L87" t="s">
        <v>40</v>
      </c>
      <c r="T87" t="str">
        <f t="shared" si="5"/>
        <v>U10</v>
      </c>
      <c r="U87" t="str">
        <f t="shared" si="6"/>
        <v>&lt;54</v>
      </c>
      <c r="V87" t="str">
        <f t="shared" si="7"/>
        <v>U10M&lt;54</v>
      </c>
      <c r="W87" t="str">
        <f t="shared" si="8"/>
        <v>ORANGE</v>
      </c>
    </row>
    <row r="88" spans="1:23" x14ac:dyDescent="0.25">
      <c r="A88">
        <v>532525376</v>
      </c>
      <c r="B88" t="s">
        <v>38</v>
      </c>
      <c r="C88" t="s">
        <v>744</v>
      </c>
      <c r="D88" t="s">
        <v>745</v>
      </c>
      <c r="E88" t="s">
        <v>39</v>
      </c>
      <c r="F88" t="s">
        <v>32</v>
      </c>
      <c r="G88">
        <v>12</v>
      </c>
      <c r="H88" s="21">
        <v>41162</v>
      </c>
      <c r="I88" t="s">
        <v>381</v>
      </c>
      <c r="J88">
        <v>54</v>
      </c>
      <c r="K88" s="21">
        <v>45184</v>
      </c>
      <c r="L88" t="s">
        <v>58</v>
      </c>
      <c r="T88" t="str">
        <f t="shared" si="5"/>
        <v>U12</v>
      </c>
      <c r="U88" t="str">
        <f t="shared" si="6"/>
        <v>&lt;54</v>
      </c>
      <c r="V88" t="str">
        <f t="shared" si="7"/>
        <v>U12F&lt;54</v>
      </c>
      <c r="W88" t="str">
        <f t="shared" si="8"/>
        <v>VIOLET</v>
      </c>
    </row>
    <row r="89" spans="1:23" x14ac:dyDescent="0.25">
      <c r="A89">
        <v>547195240</v>
      </c>
      <c r="B89" t="s">
        <v>47</v>
      </c>
      <c r="C89" t="s">
        <v>984</v>
      </c>
      <c r="D89" t="s">
        <v>985</v>
      </c>
      <c r="E89" t="s">
        <v>39</v>
      </c>
      <c r="F89" t="s">
        <v>32</v>
      </c>
      <c r="G89">
        <v>20</v>
      </c>
      <c r="H89" s="21">
        <v>38140</v>
      </c>
      <c r="I89" t="s">
        <v>979</v>
      </c>
      <c r="J89">
        <v>8.5</v>
      </c>
      <c r="K89" s="21">
        <v>45123</v>
      </c>
      <c r="L89" t="s">
        <v>34</v>
      </c>
      <c r="T89" t="b">
        <f t="shared" si="5"/>
        <v>0</v>
      </c>
      <c r="U89" t="str">
        <f t="shared" si="6"/>
        <v>&lt;12</v>
      </c>
      <c r="V89" t="str">
        <f t="shared" si="7"/>
        <v>FAUXF&lt;12</v>
      </c>
      <c r="W89" t="b">
        <f t="shared" si="8"/>
        <v>0</v>
      </c>
    </row>
    <row r="90" spans="1:23" x14ac:dyDescent="0.25">
      <c r="A90">
        <v>519525347</v>
      </c>
      <c r="B90" t="s">
        <v>28</v>
      </c>
      <c r="C90" t="s">
        <v>643</v>
      </c>
      <c r="D90" t="s">
        <v>644</v>
      </c>
      <c r="E90" t="s">
        <v>31</v>
      </c>
      <c r="F90" t="s">
        <v>32</v>
      </c>
      <c r="G90">
        <v>19</v>
      </c>
      <c r="H90" s="21">
        <v>38417</v>
      </c>
      <c r="I90" t="s">
        <v>966</v>
      </c>
      <c r="J90">
        <v>54</v>
      </c>
      <c r="K90" s="21">
        <v>44066</v>
      </c>
      <c r="L90" t="s">
        <v>46</v>
      </c>
      <c r="T90" t="b">
        <f t="shared" si="5"/>
        <v>0</v>
      </c>
      <c r="U90" t="str">
        <f t="shared" si="6"/>
        <v>&lt;54</v>
      </c>
      <c r="V90" t="str">
        <f t="shared" si="7"/>
        <v>FAUXM&lt;54</v>
      </c>
      <c r="W90" t="b">
        <f t="shared" si="8"/>
        <v>0</v>
      </c>
    </row>
    <row r="91" spans="1:23" x14ac:dyDescent="0.25">
      <c r="A91">
        <v>530435388</v>
      </c>
      <c r="B91" t="s">
        <v>28</v>
      </c>
      <c r="C91" t="s">
        <v>986</v>
      </c>
      <c r="D91" t="s">
        <v>987</v>
      </c>
      <c r="E91" t="s">
        <v>31</v>
      </c>
      <c r="F91" t="s">
        <v>32</v>
      </c>
      <c r="G91">
        <v>7</v>
      </c>
      <c r="H91" s="21">
        <v>42758</v>
      </c>
      <c r="I91" t="s">
        <v>33</v>
      </c>
      <c r="J91">
        <v>54</v>
      </c>
      <c r="K91" s="21">
        <v>45551</v>
      </c>
      <c r="L91" t="s">
        <v>113</v>
      </c>
      <c r="T91" t="str">
        <f t="shared" si="5"/>
        <v>U8</v>
      </c>
      <c r="U91" t="str">
        <f t="shared" si="6"/>
        <v>&lt;54</v>
      </c>
      <c r="V91" t="str">
        <f t="shared" si="7"/>
        <v>U8M&lt;54</v>
      </c>
      <c r="W91" t="str">
        <f t="shared" si="8"/>
        <v>ORANGE</v>
      </c>
    </row>
    <row r="92" spans="1:23" x14ac:dyDescent="0.25">
      <c r="A92">
        <v>543719379</v>
      </c>
      <c r="B92" t="s">
        <v>28</v>
      </c>
      <c r="C92" t="s">
        <v>746</v>
      </c>
      <c r="D92" t="s">
        <v>154</v>
      </c>
      <c r="E92" t="s">
        <v>31</v>
      </c>
      <c r="F92" t="s">
        <v>32</v>
      </c>
      <c r="G92">
        <v>15</v>
      </c>
      <c r="H92" s="21">
        <v>40178</v>
      </c>
      <c r="I92" t="s">
        <v>551</v>
      </c>
      <c r="J92">
        <v>39.6</v>
      </c>
      <c r="K92" s="21">
        <v>45616</v>
      </c>
      <c r="L92" t="s">
        <v>55</v>
      </c>
      <c r="T92" t="str">
        <f t="shared" si="5"/>
        <v>U16</v>
      </c>
      <c r="U92" t="str">
        <f t="shared" si="6"/>
        <v>&lt;54</v>
      </c>
      <c r="V92" t="str">
        <f t="shared" si="7"/>
        <v>U16M&lt;54</v>
      </c>
      <c r="W92" t="str">
        <f t="shared" si="8"/>
        <v>ROUGE</v>
      </c>
    </row>
    <row r="93" spans="1:23" x14ac:dyDescent="0.25">
      <c r="A93">
        <v>533811359</v>
      </c>
      <c r="B93" t="s">
        <v>28</v>
      </c>
      <c r="C93" t="s">
        <v>455</v>
      </c>
      <c r="D93" t="s">
        <v>456</v>
      </c>
      <c r="E93" t="s">
        <v>31</v>
      </c>
      <c r="F93" t="s">
        <v>32</v>
      </c>
      <c r="G93">
        <v>15</v>
      </c>
      <c r="H93" s="21">
        <v>40171</v>
      </c>
      <c r="I93" t="s">
        <v>551</v>
      </c>
      <c r="J93">
        <v>33.200000000000003</v>
      </c>
      <c r="K93" s="21">
        <v>45091</v>
      </c>
      <c r="L93" t="s">
        <v>113</v>
      </c>
      <c r="T93" t="str">
        <f t="shared" si="5"/>
        <v>U16</v>
      </c>
      <c r="U93" t="str">
        <f t="shared" si="6"/>
        <v>&lt;54</v>
      </c>
      <c r="V93" t="str">
        <f t="shared" si="7"/>
        <v>U16M&lt;54</v>
      </c>
      <c r="W93" t="str">
        <f t="shared" si="8"/>
        <v>ROUGE</v>
      </c>
    </row>
    <row r="94" spans="1:23" x14ac:dyDescent="0.25">
      <c r="A94">
        <v>3463327</v>
      </c>
      <c r="B94" t="s">
        <v>28</v>
      </c>
      <c r="C94" t="s">
        <v>199</v>
      </c>
      <c r="D94" t="s">
        <v>200</v>
      </c>
      <c r="E94" t="s">
        <v>31</v>
      </c>
      <c r="F94" t="s">
        <v>32</v>
      </c>
      <c r="G94">
        <v>11</v>
      </c>
      <c r="H94" s="21">
        <v>41554</v>
      </c>
      <c r="I94" t="s">
        <v>314</v>
      </c>
      <c r="J94">
        <v>14.3</v>
      </c>
      <c r="K94" s="21">
        <v>45612</v>
      </c>
      <c r="L94" t="s">
        <v>40</v>
      </c>
      <c r="T94" t="str">
        <f t="shared" si="5"/>
        <v>U12</v>
      </c>
      <c r="U94" t="str">
        <f t="shared" si="6"/>
        <v>&lt;24</v>
      </c>
      <c r="V94" t="str">
        <f t="shared" si="7"/>
        <v>U12M&lt;24</v>
      </c>
      <c r="W94" t="str">
        <f t="shared" si="8"/>
        <v>ROUGE</v>
      </c>
    </row>
    <row r="95" spans="1:23" x14ac:dyDescent="0.25">
      <c r="A95">
        <v>533199272</v>
      </c>
      <c r="B95" t="s">
        <v>28</v>
      </c>
      <c r="C95" t="s">
        <v>988</v>
      </c>
      <c r="D95" t="s">
        <v>505</v>
      </c>
      <c r="E95" t="s">
        <v>31</v>
      </c>
      <c r="F95" t="s">
        <v>32</v>
      </c>
      <c r="G95">
        <v>20</v>
      </c>
      <c r="H95" s="21">
        <v>38321</v>
      </c>
      <c r="I95" t="s">
        <v>966</v>
      </c>
      <c r="J95">
        <v>19.399999999999999</v>
      </c>
      <c r="K95" s="21">
        <v>45452</v>
      </c>
      <c r="L95" t="s">
        <v>113</v>
      </c>
      <c r="T95" t="b">
        <f t="shared" si="5"/>
        <v>0</v>
      </c>
      <c r="U95" t="str">
        <f t="shared" si="6"/>
        <v>&lt;24</v>
      </c>
      <c r="V95" t="str">
        <f t="shared" si="7"/>
        <v>FAUXM&lt;24</v>
      </c>
      <c r="W95" t="b">
        <f t="shared" si="8"/>
        <v>0</v>
      </c>
    </row>
    <row r="96" spans="1:23" x14ac:dyDescent="0.25">
      <c r="A96">
        <v>534164324</v>
      </c>
      <c r="B96" t="s">
        <v>28</v>
      </c>
      <c r="C96" t="s">
        <v>201</v>
      </c>
      <c r="D96" t="s">
        <v>213</v>
      </c>
      <c r="E96" t="s">
        <v>31</v>
      </c>
      <c r="F96" t="s">
        <v>32</v>
      </c>
      <c r="G96">
        <v>13</v>
      </c>
      <c r="H96" s="21">
        <v>40793</v>
      </c>
      <c r="I96" t="s">
        <v>448</v>
      </c>
      <c r="J96">
        <v>15.6</v>
      </c>
      <c r="K96" s="21">
        <v>45585</v>
      </c>
      <c r="L96" t="s">
        <v>46</v>
      </c>
      <c r="T96" t="str">
        <f t="shared" si="5"/>
        <v>U14</v>
      </c>
      <c r="U96" t="str">
        <f t="shared" si="6"/>
        <v>&lt;24</v>
      </c>
      <c r="V96" t="str">
        <f t="shared" si="7"/>
        <v>U14M&lt;24</v>
      </c>
      <c r="W96" t="str">
        <f t="shared" si="8"/>
        <v>BLEU</v>
      </c>
    </row>
    <row r="97" spans="1:23" x14ac:dyDescent="0.25">
      <c r="A97">
        <v>525812382</v>
      </c>
      <c r="B97" t="s">
        <v>28</v>
      </c>
      <c r="C97" t="s">
        <v>201</v>
      </c>
      <c r="D97" t="s">
        <v>840</v>
      </c>
      <c r="E97" t="s">
        <v>31</v>
      </c>
      <c r="F97" t="s">
        <v>32</v>
      </c>
      <c r="G97">
        <v>8</v>
      </c>
      <c r="H97" s="21">
        <v>42558</v>
      </c>
      <c r="I97" t="s">
        <v>33</v>
      </c>
      <c r="J97">
        <v>54</v>
      </c>
      <c r="K97" s="21">
        <v>45520</v>
      </c>
      <c r="L97" t="s">
        <v>46</v>
      </c>
      <c r="T97" t="str">
        <f t="shared" si="5"/>
        <v>U8</v>
      </c>
      <c r="U97" t="str">
        <f t="shared" si="6"/>
        <v>&lt;54</v>
      </c>
      <c r="V97" t="str">
        <f t="shared" si="7"/>
        <v>U8M&lt;54</v>
      </c>
      <c r="W97" t="str">
        <f t="shared" si="8"/>
        <v>ORANGE</v>
      </c>
    </row>
    <row r="98" spans="1:23" x14ac:dyDescent="0.25">
      <c r="A98">
        <v>521084275</v>
      </c>
      <c r="B98" t="s">
        <v>28</v>
      </c>
      <c r="C98" t="s">
        <v>201</v>
      </c>
      <c r="D98" t="s">
        <v>989</v>
      </c>
      <c r="E98" t="s">
        <v>31</v>
      </c>
      <c r="F98" t="s">
        <v>32</v>
      </c>
      <c r="G98">
        <v>18</v>
      </c>
      <c r="H98" s="21">
        <v>38902</v>
      </c>
      <c r="I98" t="s">
        <v>671</v>
      </c>
      <c r="J98">
        <v>33.6</v>
      </c>
      <c r="K98" s="21">
        <v>42526</v>
      </c>
      <c r="L98" t="s">
        <v>388</v>
      </c>
      <c r="T98" t="str">
        <f t="shared" si="5"/>
        <v>U18</v>
      </c>
      <c r="U98" t="str">
        <f t="shared" si="6"/>
        <v>&lt;54</v>
      </c>
      <c r="V98" t="str">
        <f t="shared" si="7"/>
        <v>U18M&lt;54</v>
      </c>
      <c r="W98" t="str">
        <f t="shared" si="8"/>
        <v>ROUGE</v>
      </c>
    </row>
    <row r="99" spans="1:23" x14ac:dyDescent="0.25">
      <c r="A99">
        <v>525814380</v>
      </c>
      <c r="B99" t="s">
        <v>38</v>
      </c>
      <c r="C99" t="s">
        <v>201</v>
      </c>
      <c r="D99" t="s">
        <v>360</v>
      </c>
      <c r="E99" t="s">
        <v>39</v>
      </c>
      <c r="F99" t="s">
        <v>32</v>
      </c>
      <c r="G99">
        <v>11</v>
      </c>
      <c r="H99" s="21">
        <v>41510</v>
      </c>
      <c r="I99" t="s">
        <v>314</v>
      </c>
      <c r="J99">
        <v>54</v>
      </c>
      <c r="K99" s="21">
        <v>45520</v>
      </c>
      <c r="L99" t="s">
        <v>46</v>
      </c>
      <c r="T99" t="str">
        <f t="shared" si="5"/>
        <v>U12</v>
      </c>
      <c r="U99" t="str">
        <f t="shared" si="6"/>
        <v>&lt;54</v>
      </c>
      <c r="V99" t="str">
        <f t="shared" si="7"/>
        <v>U12F&lt;54</v>
      </c>
      <c r="W99" t="str">
        <f t="shared" si="8"/>
        <v>VIOLET</v>
      </c>
    </row>
    <row r="100" spans="1:23" x14ac:dyDescent="0.25">
      <c r="A100">
        <v>526235343</v>
      </c>
      <c r="B100" t="s">
        <v>38</v>
      </c>
      <c r="C100" t="s">
        <v>316</v>
      </c>
      <c r="D100" t="s">
        <v>317</v>
      </c>
      <c r="E100" t="s">
        <v>39</v>
      </c>
      <c r="F100" t="s">
        <v>32</v>
      </c>
      <c r="G100">
        <v>13</v>
      </c>
      <c r="H100" s="21">
        <v>40722</v>
      </c>
      <c r="I100" t="s">
        <v>448</v>
      </c>
      <c r="J100">
        <v>52.3</v>
      </c>
      <c r="K100" s="21">
        <v>45619</v>
      </c>
      <c r="L100" t="s">
        <v>55</v>
      </c>
      <c r="T100" t="str">
        <f t="shared" si="5"/>
        <v>U14</v>
      </c>
      <c r="U100" t="str">
        <f t="shared" si="6"/>
        <v>&lt;54</v>
      </c>
      <c r="V100" t="str">
        <f t="shared" si="7"/>
        <v>U14F&lt;54</v>
      </c>
      <c r="W100" t="str">
        <f t="shared" si="8"/>
        <v>VIOLET</v>
      </c>
    </row>
    <row r="101" spans="1:23" x14ac:dyDescent="0.25">
      <c r="A101">
        <v>526233345</v>
      </c>
      <c r="B101" t="s">
        <v>28</v>
      </c>
      <c r="C101" t="s">
        <v>316</v>
      </c>
      <c r="D101" t="s">
        <v>318</v>
      </c>
      <c r="E101" t="s">
        <v>31</v>
      </c>
      <c r="F101" t="s">
        <v>32</v>
      </c>
      <c r="G101">
        <v>16</v>
      </c>
      <c r="H101" s="21">
        <v>39734</v>
      </c>
      <c r="I101" t="s">
        <v>590</v>
      </c>
      <c r="J101">
        <v>54</v>
      </c>
      <c r="K101" s="21">
        <v>44751</v>
      </c>
      <c r="L101" t="s">
        <v>55</v>
      </c>
      <c r="T101" t="str">
        <f t="shared" si="5"/>
        <v>U16</v>
      </c>
      <c r="U101" t="str">
        <f t="shared" si="6"/>
        <v>&lt;54</v>
      </c>
      <c r="V101" t="str">
        <f t="shared" si="7"/>
        <v>U16M&lt;54</v>
      </c>
      <c r="W101" t="str">
        <f t="shared" si="8"/>
        <v>ROUGE</v>
      </c>
    </row>
    <row r="102" spans="1:23" x14ac:dyDescent="0.25">
      <c r="A102">
        <v>530381301</v>
      </c>
      <c r="B102" t="s">
        <v>28</v>
      </c>
      <c r="C102" t="s">
        <v>990</v>
      </c>
      <c r="D102" t="s">
        <v>372</v>
      </c>
      <c r="E102" t="s">
        <v>31</v>
      </c>
      <c r="F102" t="s">
        <v>32</v>
      </c>
      <c r="G102">
        <v>8</v>
      </c>
      <c r="H102" s="21">
        <v>42638</v>
      </c>
      <c r="I102" t="s">
        <v>33</v>
      </c>
      <c r="J102">
        <v>54</v>
      </c>
      <c r="K102" s="21">
        <v>42645</v>
      </c>
      <c r="L102" t="s">
        <v>46</v>
      </c>
      <c r="T102" t="str">
        <f t="shared" si="5"/>
        <v>U8</v>
      </c>
      <c r="U102" t="str">
        <f t="shared" si="6"/>
        <v>&lt;54</v>
      </c>
      <c r="V102" t="str">
        <f t="shared" si="7"/>
        <v>U8M&lt;54</v>
      </c>
      <c r="W102" t="str">
        <f t="shared" si="8"/>
        <v>ORANGE</v>
      </c>
    </row>
    <row r="103" spans="1:23" x14ac:dyDescent="0.25">
      <c r="A103">
        <v>536477288</v>
      </c>
      <c r="B103" t="s">
        <v>28</v>
      </c>
      <c r="C103" t="s">
        <v>592</v>
      </c>
      <c r="D103" t="s">
        <v>145</v>
      </c>
      <c r="E103" t="s">
        <v>31</v>
      </c>
      <c r="F103" t="s">
        <v>32</v>
      </c>
      <c r="G103">
        <v>18</v>
      </c>
      <c r="H103" s="21">
        <v>38940</v>
      </c>
      <c r="I103" t="s">
        <v>671</v>
      </c>
      <c r="J103">
        <v>30.4</v>
      </c>
      <c r="K103" s="21">
        <v>44405</v>
      </c>
      <c r="L103" t="s">
        <v>46</v>
      </c>
      <c r="T103" t="str">
        <f t="shared" si="5"/>
        <v>U18</v>
      </c>
      <c r="U103" t="str">
        <f t="shared" si="6"/>
        <v>&lt;54</v>
      </c>
      <c r="V103" t="str">
        <f t="shared" si="7"/>
        <v>U18M&lt;54</v>
      </c>
      <c r="W103" t="str">
        <f t="shared" si="8"/>
        <v>ROUGE</v>
      </c>
    </row>
    <row r="104" spans="1:23" x14ac:dyDescent="0.25">
      <c r="A104">
        <v>538207379</v>
      </c>
      <c r="B104" t="s">
        <v>47</v>
      </c>
      <c r="C104" t="s">
        <v>747</v>
      </c>
      <c r="D104" t="s">
        <v>598</v>
      </c>
      <c r="E104" t="s">
        <v>39</v>
      </c>
      <c r="F104" t="s">
        <v>32</v>
      </c>
      <c r="G104">
        <v>10</v>
      </c>
      <c r="H104" s="21">
        <v>41808</v>
      </c>
      <c r="I104" t="s">
        <v>252</v>
      </c>
      <c r="J104">
        <v>52.1</v>
      </c>
      <c r="K104" s="21">
        <v>45458</v>
      </c>
      <c r="L104" t="s">
        <v>46</v>
      </c>
      <c r="T104" t="str">
        <f t="shared" si="5"/>
        <v>U10</v>
      </c>
      <c r="U104" t="str">
        <f t="shared" si="6"/>
        <v>&lt;54</v>
      </c>
      <c r="V104" t="str">
        <f t="shared" si="7"/>
        <v>U10F&lt;54</v>
      </c>
      <c r="W104" t="str">
        <f t="shared" si="8"/>
        <v>ORANGE</v>
      </c>
    </row>
    <row r="105" spans="1:23" x14ac:dyDescent="0.25">
      <c r="A105">
        <v>533149370</v>
      </c>
      <c r="B105" t="s">
        <v>38</v>
      </c>
      <c r="C105" t="s">
        <v>748</v>
      </c>
      <c r="D105" t="s">
        <v>432</v>
      </c>
      <c r="E105" t="s">
        <v>39</v>
      </c>
      <c r="F105" t="s">
        <v>32</v>
      </c>
      <c r="G105">
        <v>8</v>
      </c>
      <c r="H105" s="21">
        <v>42527</v>
      </c>
      <c r="I105" t="s">
        <v>33</v>
      </c>
      <c r="J105">
        <v>54</v>
      </c>
      <c r="K105" s="21">
        <v>45409</v>
      </c>
      <c r="L105" t="s">
        <v>58</v>
      </c>
      <c r="T105" t="str">
        <f t="shared" si="5"/>
        <v>U8</v>
      </c>
      <c r="U105" t="str">
        <f t="shared" si="6"/>
        <v>&lt;54</v>
      </c>
      <c r="V105" t="str">
        <f t="shared" si="7"/>
        <v>U8F&lt;54</v>
      </c>
      <c r="W105" t="str">
        <f t="shared" si="8"/>
        <v>ORANGE</v>
      </c>
    </row>
    <row r="106" spans="1:23" x14ac:dyDescent="0.25">
      <c r="A106">
        <v>530418272</v>
      </c>
      <c r="B106" t="s">
        <v>28</v>
      </c>
      <c r="C106" t="s">
        <v>645</v>
      </c>
      <c r="D106" t="s">
        <v>139</v>
      </c>
      <c r="E106" t="s">
        <v>31</v>
      </c>
      <c r="F106" t="s">
        <v>32</v>
      </c>
      <c r="G106">
        <v>19</v>
      </c>
      <c r="H106" s="21">
        <v>38672</v>
      </c>
      <c r="I106" t="s">
        <v>966</v>
      </c>
      <c r="J106">
        <v>6.3</v>
      </c>
      <c r="K106" s="21">
        <v>45073</v>
      </c>
      <c r="L106" t="s">
        <v>113</v>
      </c>
      <c r="T106" t="b">
        <f t="shared" si="5"/>
        <v>0</v>
      </c>
      <c r="U106" t="str">
        <f t="shared" si="6"/>
        <v>&lt;12</v>
      </c>
      <c r="V106" t="str">
        <f t="shared" si="7"/>
        <v>FAUXM&lt;12</v>
      </c>
      <c r="W106" t="b">
        <f t="shared" si="8"/>
        <v>0</v>
      </c>
    </row>
    <row r="107" spans="1:23" x14ac:dyDescent="0.25">
      <c r="A107">
        <v>533594264</v>
      </c>
      <c r="B107" t="s">
        <v>28</v>
      </c>
      <c r="C107" t="s">
        <v>553</v>
      </c>
      <c r="D107" t="s">
        <v>44</v>
      </c>
      <c r="E107" t="s">
        <v>31</v>
      </c>
      <c r="F107" t="s">
        <v>32</v>
      </c>
      <c r="G107">
        <v>19</v>
      </c>
      <c r="H107" s="21">
        <v>38443</v>
      </c>
      <c r="I107" t="s">
        <v>966</v>
      </c>
      <c r="J107">
        <v>54</v>
      </c>
      <c r="K107" s="21">
        <v>41154</v>
      </c>
      <c r="L107" t="s">
        <v>113</v>
      </c>
      <c r="T107" t="b">
        <f t="shared" si="5"/>
        <v>0</v>
      </c>
      <c r="U107" t="str">
        <f t="shared" si="6"/>
        <v>&lt;54</v>
      </c>
      <c r="V107" t="str">
        <f t="shared" si="7"/>
        <v>FAUXM&lt;54</v>
      </c>
      <c r="W107" t="b">
        <f t="shared" si="8"/>
        <v>0</v>
      </c>
    </row>
    <row r="108" spans="1:23" x14ac:dyDescent="0.25">
      <c r="A108">
        <v>527765331</v>
      </c>
      <c r="B108" t="s">
        <v>28</v>
      </c>
      <c r="C108" t="s">
        <v>553</v>
      </c>
      <c r="D108" t="s">
        <v>340</v>
      </c>
      <c r="E108" t="s">
        <v>31</v>
      </c>
      <c r="F108" t="s">
        <v>32</v>
      </c>
      <c r="G108">
        <v>17</v>
      </c>
      <c r="H108" s="21">
        <v>39408</v>
      </c>
      <c r="I108" t="s">
        <v>639</v>
      </c>
      <c r="J108">
        <v>22.4</v>
      </c>
      <c r="K108" s="21">
        <v>45115</v>
      </c>
      <c r="L108" t="s">
        <v>113</v>
      </c>
      <c r="T108" t="str">
        <f t="shared" si="5"/>
        <v>U18</v>
      </c>
      <c r="U108" t="str">
        <f t="shared" si="6"/>
        <v>&lt;24</v>
      </c>
      <c r="V108" t="str">
        <f t="shared" si="7"/>
        <v>U18M&lt;24</v>
      </c>
      <c r="W108" t="str">
        <f t="shared" si="8"/>
        <v>BLEU</v>
      </c>
    </row>
    <row r="109" spans="1:23" x14ac:dyDescent="0.25">
      <c r="A109">
        <v>524159377</v>
      </c>
      <c r="B109" t="s">
        <v>28</v>
      </c>
      <c r="C109" t="s">
        <v>749</v>
      </c>
      <c r="D109" t="s">
        <v>750</v>
      </c>
      <c r="E109" t="s">
        <v>31</v>
      </c>
      <c r="F109" t="s">
        <v>32</v>
      </c>
      <c r="G109">
        <v>17</v>
      </c>
      <c r="H109" s="21">
        <v>39354</v>
      </c>
      <c r="I109" t="s">
        <v>639</v>
      </c>
      <c r="J109">
        <v>54</v>
      </c>
      <c r="K109" s="21">
        <v>45117</v>
      </c>
      <c r="L109" t="s">
        <v>113</v>
      </c>
      <c r="T109" t="str">
        <f t="shared" si="5"/>
        <v>U18</v>
      </c>
      <c r="U109" t="str">
        <f t="shared" si="6"/>
        <v>&lt;54</v>
      </c>
      <c r="V109" t="str">
        <f t="shared" si="7"/>
        <v>U18M&lt;54</v>
      </c>
      <c r="W109" t="str">
        <f t="shared" si="8"/>
        <v>ROUGE</v>
      </c>
    </row>
    <row r="110" spans="1:23" x14ac:dyDescent="0.25">
      <c r="A110">
        <v>530203360</v>
      </c>
      <c r="B110" t="s">
        <v>28</v>
      </c>
      <c r="C110" t="s">
        <v>202</v>
      </c>
      <c r="D110" t="s">
        <v>203</v>
      </c>
      <c r="E110" t="s">
        <v>31</v>
      </c>
      <c r="F110" t="s">
        <v>32</v>
      </c>
      <c r="G110">
        <v>11</v>
      </c>
      <c r="H110" s="21">
        <v>41318</v>
      </c>
      <c r="I110" t="s">
        <v>314</v>
      </c>
      <c r="J110">
        <v>54</v>
      </c>
      <c r="K110" s="21">
        <v>44818</v>
      </c>
      <c r="L110" t="s">
        <v>43</v>
      </c>
      <c r="T110" t="str">
        <f t="shared" si="5"/>
        <v>U12</v>
      </c>
      <c r="U110" t="str">
        <f t="shared" si="6"/>
        <v>&lt;54</v>
      </c>
      <c r="V110" t="str">
        <f t="shared" si="7"/>
        <v>U12M&lt;54</v>
      </c>
      <c r="W110" t="str">
        <f t="shared" si="8"/>
        <v>VIOLET</v>
      </c>
    </row>
    <row r="111" spans="1:23" x14ac:dyDescent="0.25">
      <c r="A111">
        <v>530319352</v>
      </c>
      <c r="B111" t="s">
        <v>38</v>
      </c>
      <c r="C111" t="s">
        <v>457</v>
      </c>
      <c r="D111" t="s">
        <v>458</v>
      </c>
      <c r="E111" t="s">
        <v>39</v>
      </c>
      <c r="F111" t="s">
        <v>32</v>
      </c>
      <c r="G111">
        <v>15</v>
      </c>
      <c r="H111" s="21">
        <v>40100</v>
      </c>
      <c r="I111" t="s">
        <v>564</v>
      </c>
      <c r="J111">
        <v>54</v>
      </c>
      <c r="K111" s="21">
        <v>44412</v>
      </c>
      <c r="L111" t="s">
        <v>40</v>
      </c>
      <c r="T111" t="str">
        <f t="shared" si="5"/>
        <v>U16</v>
      </c>
      <c r="U111" t="str">
        <f t="shared" si="6"/>
        <v>&lt;54</v>
      </c>
      <c r="V111" t="str">
        <f t="shared" si="7"/>
        <v>U16F&lt;54</v>
      </c>
      <c r="W111" t="str">
        <f t="shared" si="8"/>
        <v>VIOLET</v>
      </c>
    </row>
    <row r="112" spans="1:23" x14ac:dyDescent="0.25">
      <c r="A112">
        <v>49032288</v>
      </c>
      <c r="B112" t="s">
        <v>28</v>
      </c>
      <c r="C112" t="s">
        <v>554</v>
      </c>
      <c r="D112" t="s">
        <v>555</v>
      </c>
      <c r="E112" t="s">
        <v>31</v>
      </c>
      <c r="F112" t="s">
        <v>32</v>
      </c>
      <c r="G112">
        <v>17</v>
      </c>
      <c r="H112" s="21">
        <v>39390</v>
      </c>
      <c r="I112" t="s">
        <v>639</v>
      </c>
      <c r="J112">
        <v>9.5</v>
      </c>
      <c r="K112" s="21">
        <v>45556</v>
      </c>
      <c r="L112" t="s">
        <v>43</v>
      </c>
      <c r="T112" t="str">
        <f t="shared" si="5"/>
        <v>U18</v>
      </c>
      <c r="U112" t="str">
        <f t="shared" si="6"/>
        <v>&lt;12</v>
      </c>
      <c r="V112" t="str">
        <f t="shared" si="7"/>
        <v>U18M&lt;12</v>
      </c>
      <c r="W112" t="str">
        <f t="shared" si="8"/>
        <v>JAUNE</v>
      </c>
    </row>
    <row r="113" spans="1:23" x14ac:dyDescent="0.25">
      <c r="A113">
        <v>538213264</v>
      </c>
      <c r="B113" t="s">
        <v>28</v>
      </c>
      <c r="C113" t="s">
        <v>554</v>
      </c>
      <c r="D113" t="s">
        <v>30</v>
      </c>
      <c r="E113" t="s">
        <v>31</v>
      </c>
      <c r="F113" t="s">
        <v>32</v>
      </c>
      <c r="G113">
        <v>19</v>
      </c>
      <c r="H113" s="21">
        <v>38578</v>
      </c>
      <c r="I113" t="s">
        <v>966</v>
      </c>
      <c r="J113">
        <v>28.6</v>
      </c>
      <c r="K113" s="21">
        <v>45115</v>
      </c>
      <c r="L113" t="s">
        <v>43</v>
      </c>
      <c r="T113" t="b">
        <f t="shared" si="5"/>
        <v>0</v>
      </c>
      <c r="U113" t="str">
        <f t="shared" si="6"/>
        <v>&lt;54</v>
      </c>
      <c r="V113" t="str">
        <f t="shared" si="7"/>
        <v>FAUXM&lt;54</v>
      </c>
      <c r="W113" t="b">
        <f t="shared" si="8"/>
        <v>0</v>
      </c>
    </row>
    <row r="114" spans="1:23" x14ac:dyDescent="0.25">
      <c r="A114">
        <v>46173308</v>
      </c>
      <c r="B114" t="s">
        <v>38</v>
      </c>
      <c r="C114" t="s">
        <v>991</v>
      </c>
      <c r="D114" t="s">
        <v>133</v>
      </c>
      <c r="E114" t="s">
        <v>39</v>
      </c>
      <c r="F114" t="s">
        <v>32</v>
      </c>
      <c r="G114">
        <v>20</v>
      </c>
      <c r="H114" s="21">
        <v>38196</v>
      </c>
      <c r="I114" t="s">
        <v>979</v>
      </c>
      <c r="J114">
        <v>47</v>
      </c>
      <c r="K114" s="21">
        <v>43303</v>
      </c>
      <c r="L114" t="s">
        <v>40</v>
      </c>
      <c r="T114" t="b">
        <f t="shared" si="5"/>
        <v>0</v>
      </c>
      <c r="U114" t="str">
        <f t="shared" si="6"/>
        <v>&lt;54</v>
      </c>
      <c r="V114" t="str">
        <f t="shared" si="7"/>
        <v>FAUXF&lt;54</v>
      </c>
      <c r="W114" t="b">
        <f t="shared" si="8"/>
        <v>0</v>
      </c>
    </row>
    <row r="115" spans="1:23" x14ac:dyDescent="0.25">
      <c r="A115">
        <v>540775377</v>
      </c>
      <c r="B115" t="s">
        <v>28</v>
      </c>
      <c r="C115" t="s">
        <v>751</v>
      </c>
      <c r="D115" t="s">
        <v>296</v>
      </c>
      <c r="E115" t="s">
        <v>31</v>
      </c>
      <c r="F115" t="s">
        <v>32</v>
      </c>
      <c r="G115">
        <v>9</v>
      </c>
      <c r="H115" s="21">
        <v>42206</v>
      </c>
      <c r="I115" t="s">
        <v>195</v>
      </c>
      <c r="J115">
        <v>54</v>
      </c>
      <c r="K115" s="21">
        <v>45220</v>
      </c>
      <c r="L115" t="s">
        <v>151</v>
      </c>
      <c r="T115" t="str">
        <f t="shared" si="5"/>
        <v>U10</v>
      </c>
      <c r="U115" t="str">
        <f t="shared" si="6"/>
        <v>&lt;54</v>
      </c>
      <c r="V115" t="str">
        <f t="shared" si="7"/>
        <v>U10M&lt;54</v>
      </c>
      <c r="W115" t="str">
        <f t="shared" si="8"/>
        <v>ORANGE</v>
      </c>
    </row>
    <row r="116" spans="1:23" x14ac:dyDescent="0.25">
      <c r="A116">
        <v>517659377</v>
      </c>
      <c r="B116" t="s">
        <v>28</v>
      </c>
      <c r="C116" t="s">
        <v>752</v>
      </c>
      <c r="D116" t="s">
        <v>331</v>
      </c>
      <c r="E116" t="s">
        <v>31</v>
      </c>
      <c r="F116" t="s">
        <v>32</v>
      </c>
      <c r="G116">
        <v>10</v>
      </c>
      <c r="H116" s="21">
        <v>41661</v>
      </c>
      <c r="I116" t="s">
        <v>252</v>
      </c>
      <c r="J116">
        <v>54</v>
      </c>
      <c r="K116" s="21">
        <v>45182</v>
      </c>
      <c r="L116" t="s">
        <v>113</v>
      </c>
      <c r="T116" t="str">
        <f t="shared" si="5"/>
        <v>U10</v>
      </c>
      <c r="U116" t="str">
        <f t="shared" si="6"/>
        <v>&lt;54</v>
      </c>
      <c r="V116" t="str">
        <f t="shared" si="7"/>
        <v>U10M&lt;54</v>
      </c>
      <c r="W116" t="str">
        <f t="shared" si="8"/>
        <v>ORANGE</v>
      </c>
    </row>
    <row r="117" spans="1:23" x14ac:dyDescent="0.25">
      <c r="A117">
        <v>533495335</v>
      </c>
      <c r="B117" t="s">
        <v>28</v>
      </c>
      <c r="C117" t="s">
        <v>137</v>
      </c>
      <c r="D117" t="s">
        <v>75</v>
      </c>
      <c r="E117" t="s">
        <v>31</v>
      </c>
      <c r="F117" t="s">
        <v>32</v>
      </c>
      <c r="G117">
        <v>10</v>
      </c>
      <c r="H117" s="21">
        <v>41911</v>
      </c>
      <c r="I117" t="s">
        <v>252</v>
      </c>
      <c r="J117">
        <v>43.7</v>
      </c>
      <c r="K117" s="21">
        <v>45607</v>
      </c>
      <c r="L117" t="s">
        <v>40</v>
      </c>
      <c r="T117" t="str">
        <f t="shared" si="5"/>
        <v>U10</v>
      </c>
      <c r="U117" t="str">
        <f t="shared" si="6"/>
        <v>&lt;54</v>
      </c>
      <c r="V117" t="str">
        <f t="shared" si="7"/>
        <v>U10M&lt;54</v>
      </c>
      <c r="W117" t="str">
        <f t="shared" si="8"/>
        <v>ORANGE</v>
      </c>
    </row>
    <row r="118" spans="1:23" x14ac:dyDescent="0.25">
      <c r="A118">
        <v>3777364</v>
      </c>
      <c r="B118" t="s">
        <v>28</v>
      </c>
      <c r="C118" t="s">
        <v>257</v>
      </c>
      <c r="D118" t="s">
        <v>94</v>
      </c>
      <c r="E118" t="s">
        <v>31</v>
      </c>
      <c r="F118" t="s">
        <v>32</v>
      </c>
      <c r="G118">
        <v>12</v>
      </c>
      <c r="H118" s="21">
        <v>41182</v>
      </c>
      <c r="I118" t="s">
        <v>381</v>
      </c>
      <c r="J118">
        <v>46.4</v>
      </c>
      <c r="K118" s="21">
        <v>45430</v>
      </c>
      <c r="L118" t="s">
        <v>151</v>
      </c>
      <c r="T118" t="str">
        <f t="shared" si="5"/>
        <v>U12</v>
      </c>
      <c r="U118" t="str">
        <f t="shared" si="6"/>
        <v>&lt;54</v>
      </c>
      <c r="V118" t="str">
        <f t="shared" si="7"/>
        <v>U12M&lt;54</v>
      </c>
      <c r="W118" t="str">
        <f t="shared" si="8"/>
        <v>VIOLET</v>
      </c>
    </row>
    <row r="119" spans="1:23" x14ac:dyDescent="0.25">
      <c r="A119">
        <v>514055355</v>
      </c>
      <c r="B119" t="s">
        <v>28</v>
      </c>
      <c r="C119" t="s">
        <v>593</v>
      </c>
      <c r="D119" t="s">
        <v>594</v>
      </c>
      <c r="E119" t="s">
        <v>31</v>
      </c>
      <c r="F119" t="s">
        <v>32</v>
      </c>
      <c r="G119">
        <v>18</v>
      </c>
      <c r="H119" s="21">
        <v>39050</v>
      </c>
      <c r="I119" t="s">
        <v>671</v>
      </c>
      <c r="J119">
        <v>25.7</v>
      </c>
      <c r="K119" s="21">
        <v>45067</v>
      </c>
      <c r="L119" t="s">
        <v>151</v>
      </c>
      <c r="T119" t="str">
        <f t="shared" si="5"/>
        <v>U18</v>
      </c>
      <c r="U119" t="str">
        <f t="shared" si="6"/>
        <v>&lt;54</v>
      </c>
      <c r="V119" t="str">
        <f t="shared" si="7"/>
        <v>U18M&lt;54</v>
      </c>
      <c r="W119" t="str">
        <f t="shared" si="8"/>
        <v>ROUGE</v>
      </c>
    </row>
    <row r="120" spans="1:23" x14ac:dyDescent="0.25">
      <c r="A120">
        <v>523268322</v>
      </c>
      <c r="B120" t="s">
        <v>28</v>
      </c>
      <c r="C120" t="s">
        <v>556</v>
      </c>
      <c r="D120" t="s">
        <v>75</v>
      </c>
      <c r="E120" t="s">
        <v>31</v>
      </c>
      <c r="F120" t="s">
        <v>32</v>
      </c>
      <c r="G120">
        <v>17</v>
      </c>
      <c r="H120" s="21">
        <v>39350</v>
      </c>
      <c r="I120" t="s">
        <v>639</v>
      </c>
      <c r="J120">
        <v>37</v>
      </c>
      <c r="K120" s="21">
        <v>44756</v>
      </c>
      <c r="L120" t="s">
        <v>65</v>
      </c>
      <c r="T120" t="str">
        <f t="shared" si="5"/>
        <v>U18</v>
      </c>
      <c r="U120" t="str">
        <f t="shared" si="6"/>
        <v>&lt;54</v>
      </c>
      <c r="V120" t="str">
        <f t="shared" si="7"/>
        <v>U18M&lt;54</v>
      </c>
      <c r="W120" t="str">
        <f t="shared" si="8"/>
        <v>ROUGE</v>
      </c>
    </row>
    <row r="121" spans="1:23" x14ac:dyDescent="0.25">
      <c r="A121">
        <v>526238340</v>
      </c>
      <c r="B121" t="s">
        <v>28</v>
      </c>
      <c r="C121" t="s">
        <v>138</v>
      </c>
      <c r="D121" t="s">
        <v>139</v>
      </c>
      <c r="E121" t="s">
        <v>31</v>
      </c>
      <c r="F121" t="s">
        <v>32</v>
      </c>
      <c r="G121">
        <v>10</v>
      </c>
      <c r="H121" s="21">
        <v>41861</v>
      </c>
      <c r="I121" t="s">
        <v>252</v>
      </c>
      <c r="J121">
        <v>54</v>
      </c>
      <c r="K121" s="21">
        <v>44103</v>
      </c>
      <c r="L121" t="s">
        <v>58</v>
      </c>
      <c r="T121" t="str">
        <f t="shared" si="5"/>
        <v>U10</v>
      </c>
      <c r="U121" t="str">
        <f t="shared" si="6"/>
        <v>&lt;54</v>
      </c>
      <c r="V121" t="str">
        <f t="shared" si="7"/>
        <v>U10M&lt;54</v>
      </c>
      <c r="W121" t="str">
        <f t="shared" si="8"/>
        <v>ORANGE</v>
      </c>
    </row>
    <row r="122" spans="1:23" x14ac:dyDescent="0.25">
      <c r="A122">
        <v>527273381</v>
      </c>
      <c r="B122" t="s">
        <v>28</v>
      </c>
      <c r="C122" t="s">
        <v>992</v>
      </c>
      <c r="D122" t="s">
        <v>993</v>
      </c>
      <c r="E122" t="s">
        <v>31</v>
      </c>
      <c r="F122" t="s">
        <v>32</v>
      </c>
      <c r="G122">
        <v>7</v>
      </c>
      <c r="H122" s="21">
        <v>43099</v>
      </c>
      <c r="I122" t="s">
        <v>33</v>
      </c>
      <c r="J122">
        <v>54</v>
      </c>
      <c r="K122" s="21">
        <v>45536</v>
      </c>
      <c r="L122" t="s">
        <v>113</v>
      </c>
      <c r="T122" t="str">
        <f t="shared" si="5"/>
        <v>U8</v>
      </c>
      <c r="U122" t="str">
        <f t="shared" si="6"/>
        <v>&lt;54</v>
      </c>
      <c r="V122" t="str">
        <f t="shared" si="7"/>
        <v>U8M&lt;54</v>
      </c>
      <c r="W122" t="str">
        <f t="shared" si="8"/>
        <v>ORANGE</v>
      </c>
    </row>
    <row r="123" spans="1:23" x14ac:dyDescent="0.25">
      <c r="A123">
        <v>533498332</v>
      </c>
      <c r="B123" t="s">
        <v>38</v>
      </c>
      <c r="C123" t="s">
        <v>319</v>
      </c>
      <c r="D123" t="s">
        <v>320</v>
      </c>
      <c r="E123" t="s">
        <v>39</v>
      </c>
      <c r="F123" t="s">
        <v>32</v>
      </c>
      <c r="G123">
        <v>13</v>
      </c>
      <c r="H123" s="21">
        <v>40830</v>
      </c>
      <c r="I123" t="s">
        <v>448</v>
      </c>
      <c r="J123">
        <v>19.7</v>
      </c>
      <c r="K123" s="21">
        <v>45473</v>
      </c>
      <c r="L123" t="s">
        <v>55</v>
      </c>
      <c r="T123" t="str">
        <f t="shared" si="5"/>
        <v>U14</v>
      </c>
      <c r="U123" t="str">
        <f t="shared" si="6"/>
        <v>&lt;24</v>
      </c>
      <c r="V123" t="str">
        <f t="shared" si="7"/>
        <v>U14F&lt;24</v>
      </c>
      <c r="W123" t="str">
        <f t="shared" si="8"/>
        <v>ROUGE</v>
      </c>
    </row>
    <row r="124" spans="1:23" x14ac:dyDescent="0.25">
      <c r="A124">
        <v>533823355</v>
      </c>
      <c r="B124" t="s">
        <v>28</v>
      </c>
      <c r="C124" t="s">
        <v>319</v>
      </c>
      <c r="D124" t="s">
        <v>459</v>
      </c>
      <c r="E124" t="s">
        <v>31</v>
      </c>
      <c r="F124" t="s">
        <v>32</v>
      </c>
      <c r="G124">
        <v>15</v>
      </c>
      <c r="H124" s="21">
        <v>39927</v>
      </c>
      <c r="I124" t="s">
        <v>551</v>
      </c>
      <c r="J124">
        <v>42.2</v>
      </c>
      <c r="K124" s="21">
        <v>45438</v>
      </c>
      <c r="L124" t="s">
        <v>113</v>
      </c>
      <c r="T124" t="str">
        <f t="shared" si="5"/>
        <v>U16</v>
      </c>
      <c r="U124" t="str">
        <f t="shared" si="6"/>
        <v>&lt;54</v>
      </c>
      <c r="V124" t="str">
        <f t="shared" si="7"/>
        <v>U16M&lt;54</v>
      </c>
      <c r="W124" t="str">
        <f t="shared" si="8"/>
        <v>ROUGE</v>
      </c>
    </row>
    <row r="125" spans="1:23" x14ac:dyDescent="0.25">
      <c r="A125">
        <v>523690320</v>
      </c>
      <c r="B125" t="s">
        <v>28</v>
      </c>
      <c r="C125" t="s">
        <v>258</v>
      </c>
      <c r="D125" t="s">
        <v>259</v>
      </c>
      <c r="E125" t="s">
        <v>31</v>
      </c>
      <c r="F125" t="s">
        <v>32</v>
      </c>
      <c r="G125">
        <v>12</v>
      </c>
      <c r="H125" s="21">
        <v>41250</v>
      </c>
      <c r="I125" t="s">
        <v>381</v>
      </c>
      <c r="J125">
        <v>45.7</v>
      </c>
      <c r="K125" s="21">
        <v>45466</v>
      </c>
      <c r="L125" t="s">
        <v>34</v>
      </c>
      <c r="T125" t="str">
        <f t="shared" si="5"/>
        <v>U12</v>
      </c>
      <c r="U125" t="str">
        <f t="shared" si="6"/>
        <v>&lt;54</v>
      </c>
      <c r="V125" t="str">
        <f t="shared" si="7"/>
        <v>U12M&lt;54</v>
      </c>
      <c r="W125" t="str">
        <f t="shared" si="8"/>
        <v>VIOLET</v>
      </c>
    </row>
    <row r="126" spans="1:23" x14ac:dyDescent="0.25">
      <c r="A126">
        <v>529968387</v>
      </c>
      <c r="B126" t="s">
        <v>28</v>
      </c>
      <c r="C126" t="s">
        <v>994</v>
      </c>
      <c r="D126" t="s">
        <v>94</v>
      </c>
      <c r="E126" t="s">
        <v>31</v>
      </c>
      <c r="F126" t="s">
        <v>32</v>
      </c>
      <c r="G126">
        <v>10</v>
      </c>
      <c r="H126" s="21">
        <v>41789</v>
      </c>
      <c r="I126" t="s">
        <v>252</v>
      </c>
      <c r="J126">
        <v>54</v>
      </c>
      <c r="K126" s="21">
        <v>45549</v>
      </c>
      <c r="L126" t="s">
        <v>58</v>
      </c>
      <c r="T126" t="str">
        <f t="shared" si="5"/>
        <v>U10</v>
      </c>
      <c r="U126" t="str">
        <f t="shared" si="6"/>
        <v>&lt;54</v>
      </c>
      <c r="V126" t="str">
        <f t="shared" si="7"/>
        <v>U10M&lt;54</v>
      </c>
      <c r="W126" t="str">
        <f t="shared" si="8"/>
        <v>ORANGE</v>
      </c>
    </row>
    <row r="127" spans="1:23" x14ac:dyDescent="0.25">
      <c r="A127">
        <v>529543371</v>
      </c>
      <c r="B127" t="s">
        <v>38</v>
      </c>
      <c r="C127" t="s">
        <v>753</v>
      </c>
      <c r="D127" t="s">
        <v>249</v>
      </c>
      <c r="E127" t="s">
        <v>39</v>
      </c>
      <c r="F127" t="s">
        <v>32</v>
      </c>
      <c r="G127">
        <v>15</v>
      </c>
      <c r="H127" s="21">
        <v>39892</v>
      </c>
      <c r="I127" t="s">
        <v>564</v>
      </c>
      <c r="J127">
        <v>54</v>
      </c>
      <c r="K127" s="21">
        <v>45171</v>
      </c>
      <c r="L127" t="s">
        <v>113</v>
      </c>
      <c r="T127" t="str">
        <f t="shared" si="5"/>
        <v>U16</v>
      </c>
      <c r="U127" t="str">
        <f t="shared" si="6"/>
        <v>&lt;54</v>
      </c>
      <c r="V127" t="str">
        <f t="shared" si="7"/>
        <v>U16F&lt;54</v>
      </c>
      <c r="W127" t="str">
        <f t="shared" si="8"/>
        <v>VIOLET</v>
      </c>
    </row>
    <row r="128" spans="1:23" x14ac:dyDescent="0.25">
      <c r="A128">
        <v>527413381</v>
      </c>
      <c r="B128" t="s">
        <v>28</v>
      </c>
      <c r="C128" t="s">
        <v>995</v>
      </c>
      <c r="D128" t="s">
        <v>124</v>
      </c>
      <c r="E128" t="s">
        <v>31</v>
      </c>
      <c r="F128" t="s">
        <v>32</v>
      </c>
      <c r="G128">
        <v>18</v>
      </c>
      <c r="H128" s="21">
        <v>38934</v>
      </c>
      <c r="I128" t="s">
        <v>671</v>
      </c>
      <c r="J128">
        <v>54</v>
      </c>
      <c r="K128" s="21">
        <v>45536</v>
      </c>
      <c r="L128" t="s">
        <v>34</v>
      </c>
      <c r="T128" t="str">
        <f t="shared" si="5"/>
        <v>U18</v>
      </c>
      <c r="U128" t="str">
        <f t="shared" si="6"/>
        <v>&lt;54</v>
      </c>
      <c r="V128" t="str">
        <f t="shared" si="7"/>
        <v>U18M&lt;54</v>
      </c>
      <c r="W128" t="str">
        <f t="shared" si="8"/>
        <v>ROUGE</v>
      </c>
    </row>
    <row r="129" spans="1:23" x14ac:dyDescent="0.25">
      <c r="A129">
        <v>526576387</v>
      </c>
      <c r="B129" t="s">
        <v>38</v>
      </c>
      <c r="C129" t="s">
        <v>389</v>
      </c>
      <c r="D129" t="s">
        <v>996</v>
      </c>
      <c r="E129" t="s">
        <v>39</v>
      </c>
      <c r="F129" t="s">
        <v>32</v>
      </c>
      <c r="G129">
        <v>19</v>
      </c>
      <c r="H129" s="21">
        <v>38676</v>
      </c>
      <c r="I129" t="s">
        <v>979</v>
      </c>
      <c r="J129">
        <v>54</v>
      </c>
      <c r="K129" s="21">
        <v>45527</v>
      </c>
      <c r="L129" t="s">
        <v>46</v>
      </c>
      <c r="T129" t="b">
        <f t="shared" si="5"/>
        <v>0</v>
      </c>
      <c r="U129" t="str">
        <f t="shared" si="6"/>
        <v>&lt;54</v>
      </c>
      <c r="V129" t="str">
        <f t="shared" si="7"/>
        <v>FAUXF&lt;54</v>
      </c>
      <c r="W129" t="b">
        <f t="shared" si="8"/>
        <v>0</v>
      </c>
    </row>
    <row r="130" spans="1:23" x14ac:dyDescent="0.25">
      <c r="A130">
        <v>520020326</v>
      </c>
      <c r="B130" t="s">
        <v>28</v>
      </c>
      <c r="C130" t="s">
        <v>754</v>
      </c>
      <c r="D130" t="s">
        <v>165</v>
      </c>
      <c r="E130" t="s">
        <v>31</v>
      </c>
      <c r="F130" t="s">
        <v>32</v>
      </c>
      <c r="G130">
        <v>15</v>
      </c>
      <c r="H130" s="21">
        <v>39832</v>
      </c>
      <c r="I130" t="s">
        <v>551</v>
      </c>
      <c r="J130">
        <v>54</v>
      </c>
      <c r="K130" s="21">
        <v>44352</v>
      </c>
      <c r="L130" t="s">
        <v>62</v>
      </c>
      <c r="T130" t="str">
        <f t="shared" si="5"/>
        <v>U16</v>
      </c>
      <c r="U130" t="str">
        <f t="shared" si="6"/>
        <v>&lt;54</v>
      </c>
      <c r="V130" t="str">
        <f t="shared" si="7"/>
        <v>U16M&lt;54</v>
      </c>
      <c r="W130" t="str">
        <f t="shared" si="8"/>
        <v>ROUGE</v>
      </c>
    </row>
    <row r="131" spans="1:23" x14ac:dyDescent="0.25">
      <c r="A131">
        <v>520021325</v>
      </c>
      <c r="B131" t="s">
        <v>38</v>
      </c>
      <c r="C131" t="s">
        <v>754</v>
      </c>
      <c r="D131" t="s">
        <v>45</v>
      </c>
      <c r="E131" t="s">
        <v>39</v>
      </c>
      <c r="F131" t="s">
        <v>32</v>
      </c>
      <c r="G131">
        <v>14</v>
      </c>
      <c r="H131" s="21">
        <v>40455</v>
      </c>
      <c r="I131" t="s">
        <v>509</v>
      </c>
      <c r="J131">
        <v>51</v>
      </c>
      <c r="K131" s="21">
        <v>44352</v>
      </c>
      <c r="L131" t="s">
        <v>62</v>
      </c>
      <c r="T131" t="str">
        <f t="shared" ref="T131:T194" si="9">IF(LEFT(I131,4)="ENFA","U8",IF(LEFT(I131,4)="POUC","U10",IF(LEFT(I131,4)="POUS","U12",IF(LEFT(I131,4)="BENJ","U14",IF(LEFT(I131,4)="MINI","U16",IF(LEFT(I131,4)="CADE","U18"))))))</f>
        <v>U14</v>
      </c>
      <c r="U131" t="str">
        <f t="shared" ref="U131:U194" si="10">IF(J131&lt;12,"&lt;12",IF(J131&lt;24,"&lt;24",IF(J131&lt;55,"&lt;54")))</f>
        <v>&lt;54</v>
      </c>
      <c r="V131" t="str">
        <f t="shared" ref="V131:V194" si="11">_xlfn.CONCAT(T131,E131,U131)</f>
        <v>U14F&lt;54</v>
      </c>
      <c r="W131" t="str">
        <f t="shared" ref="W131:W194" si="12">IF(LEFT(V131,2)="U8","ORANGE",IF(V131="U10M&lt;54","ORANGE",IF(V131="U10F&lt;54","ORANGE",IF(V131="U10M&lt;24","ROUGE",IF(V131="U10F&lt;24","VIOLET",IF(V131="U10M&lt;12","ROUGE",IF(V131="U10F&lt;12","VIOLET",IF(V131="U12M&lt;54","VIOLET",IF(V131="U12F&lt;54","VIOLET",IF(V131="U12M&lt;24","ROUGE",IF(V131="U12F&lt;24","VIOLET",IF(V131="U12M&lt;12","ROUGE",IF(V131="U12F&lt;12","ROUGE",IF(V131="U14M&lt;54","ROUGE",IF(V131="U14F&lt;54","VIOLET",IF(V131="U14M&lt;24","BLEU",IF(V131="U14F&lt;24","ROUGE",IF(V131="U14M&lt;12","JAUNE",IF(V131="U14F&lt;12","ROUGE",IF(V131="U16M&lt;54","ROUGE",IF(V131="U16F&lt;54","VIOLET",IF(V131="U16M&lt;24","BLEU",IF(V131="U16F&lt;24","ROUGE",IF(V131="U16M&lt;12","JAUNE",IF(V131="U16F&lt;12","ROUGE",IF(V131="U18M&lt;54","ROUGE",IF(V131="U18F&lt;54","VIOLET",IF(V131="U18M&lt;24","BLEU",IF(V131="U18F&lt;24","ROUGE",IF(V131="U18M&lt;12","JAUNE",IF(V131="U18F&lt;12","ROUGE")))))))))))))))))))))))))))))))</f>
        <v>VIOLET</v>
      </c>
    </row>
    <row r="132" spans="1:23" x14ac:dyDescent="0.25">
      <c r="A132">
        <v>513539370</v>
      </c>
      <c r="B132" t="s">
        <v>28</v>
      </c>
      <c r="C132" t="s">
        <v>754</v>
      </c>
      <c r="D132" t="s">
        <v>76</v>
      </c>
      <c r="E132" t="s">
        <v>31</v>
      </c>
      <c r="F132" t="s">
        <v>32</v>
      </c>
      <c r="G132">
        <v>11</v>
      </c>
      <c r="H132" s="21">
        <v>41409</v>
      </c>
      <c r="I132" t="s">
        <v>314</v>
      </c>
      <c r="J132">
        <v>54</v>
      </c>
      <c r="K132" s="21">
        <v>45036</v>
      </c>
      <c r="L132" t="s">
        <v>62</v>
      </c>
      <c r="T132" t="str">
        <f t="shared" si="9"/>
        <v>U12</v>
      </c>
      <c r="U132" t="str">
        <f t="shared" si="10"/>
        <v>&lt;54</v>
      </c>
      <c r="V132" t="str">
        <f t="shared" si="11"/>
        <v>U12M&lt;54</v>
      </c>
      <c r="W132" t="str">
        <f t="shared" si="12"/>
        <v>VIOLET</v>
      </c>
    </row>
    <row r="133" spans="1:23" x14ac:dyDescent="0.25">
      <c r="A133">
        <v>534507356</v>
      </c>
      <c r="B133" t="s">
        <v>28</v>
      </c>
      <c r="C133" t="s">
        <v>86</v>
      </c>
      <c r="D133" t="s">
        <v>646</v>
      </c>
      <c r="E133" t="s">
        <v>31</v>
      </c>
      <c r="F133" t="s">
        <v>32</v>
      </c>
      <c r="G133">
        <v>19</v>
      </c>
      <c r="H133" s="21">
        <v>38663</v>
      </c>
      <c r="I133" t="s">
        <v>966</v>
      </c>
      <c r="J133">
        <v>23.4</v>
      </c>
      <c r="K133" s="21">
        <v>45557</v>
      </c>
      <c r="L133" t="s">
        <v>43</v>
      </c>
      <c r="T133" t="b">
        <f t="shared" si="9"/>
        <v>0</v>
      </c>
      <c r="U133" t="str">
        <f t="shared" si="10"/>
        <v>&lt;24</v>
      </c>
      <c r="V133" t="str">
        <f t="shared" si="11"/>
        <v>FAUXM&lt;24</v>
      </c>
      <c r="W133" t="b">
        <f t="shared" si="12"/>
        <v>0</v>
      </c>
    </row>
    <row r="134" spans="1:23" x14ac:dyDescent="0.25">
      <c r="A134">
        <v>544180350</v>
      </c>
      <c r="B134" t="s">
        <v>28</v>
      </c>
      <c r="C134" t="s">
        <v>86</v>
      </c>
      <c r="D134" t="s">
        <v>87</v>
      </c>
      <c r="E134" t="s">
        <v>31</v>
      </c>
      <c r="F134" t="s">
        <v>32</v>
      </c>
      <c r="G134">
        <v>9</v>
      </c>
      <c r="H134" s="21">
        <v>42303</v>
      </c>
      <c r="I134" t="s">
        <v>195</v>
      </c>
      <c r="J134">
        <v>54</v>
      </c>
      <c r="K134" s="21">
        <v>44495</v>
      </c>
      <c r="L134" t="s">
        <v>65</v>
      </c>
      <c r="T134" t="str">
        <f t="shared" si="9"/>
        <v>U10</v>
      </c>
      <c r="U134" t="str">
        <f t="shared" si="10"/>
        <v>&lt;54</v>
      </c>
      <c r="V134" t="str">
        <f t="shared" si="11"/>
        <v>U10M&lt;54</v>
      </c>
      <c r="W134" t="str">
        <f t="shared" si="12"/>
        <v>ORANGE</v>
      </c>
    </row>
    <row r="135" spans="1:23" x14ac:dyDescent="0.25">
      <c r="A135">
        <v>41559347</v>
      </c>
      <c r="B135" t="s">
        <v>28</v>
      </c>
      <c r="C135" t="s">
        <v>204</v>
      </c>
      <c r="D135" t="s">
        <v>205</v>
      </c>
      <c r="E135" t="s">
        <v>31</v>
      </c>
      <c r="F135" t="s">
        <v>32</v>
      </c>
      <c r="G135">
        <v>11</v>
      </c>
      <c r="H135" s="21">
        <v>41330</v>
      </c>
      <c r="I135" t="s">
        <v>314</v>
      </c>
      <c r="J135">
        <v>53.7</v>
      </c>
      <c r="K135" s="21">
        <v>45465</v>
      </c>
      <c r="L135" t="s">
        <v>62</v>
      </c>
      <c r="T135" t="str">
        <f t="shared" si="9"/>
        <v>U12</v>
      </c>
      <c r="U135" t="str">
        <f t="shared" si="10"/>
        <v>&lt;54</v>
      </c>
      <c r="V135" t="str">
        <f t="shared" si="11"/>
        <v>U12M&lt;54</v>
      </c>
      <c r="W135" t="str">
        <f t="shared" si="12"/>
        <v>VIOLET</v>
      </c>
    </row>
    <row r="136" spans="1:23" x14ac:dyDescent="0.25">
      <c r="A136">
        <v>46893360</v>
      </c>
      <c r="B136" t="s">
        <v>38</v>
      </c>
      <c r="C136" t="s">
        <v>595</v>
      </c>
      <c r="D136" t="s">
        <v>596</v>
      </c>
      <c r="E136" t="s">
        <v>39</v>
      </c>
      <c r="F136" t="s">
        <v>32</v>
      </c>
      <c r="G136">
        <v>18</v>
      </c>
      <c r="H136" s="21">
        <v>38816</v>
      </c>
      <c r="I136" t="s">
        <v>672</v>
      </c>
      <c r="J136">
        <v>54</v>
      </c>
      <c r="K136" s="21">
        <v>44602</v>
      </c>
      <c r="L136" t="s">
        <v>388</v>
      </c>
      <c r="T136" t="str">
        <f t="shared" si="9"/>
        <v>U18</v>
      </c>
      <c r="U136" t="str">
        <f t="shared" si="10"/>
        <v>&lt;54</v>
      </c>
      <c r="V136" t="str">
        <f t="shared" si="11"/>
        <v>U18F&lt;54</v>
      </c>
      <c r="W136" t="str">
        <f t="shared" si="12"/>
        <v>VIOLET</v>
      </c>
    </row>
    <row r="137" spans="1:23" x14ac:dyDescent="0.25">
      <c r="A137">
        <v>528787351</v>
      </c>
      <c r="B137" t="s">
        <v>28</v>
      </c>
      <c r="C137" t="s">
        <v>997</v>
      </c>
      <c r="D137" t="s">
        <v>998</v>
      </c>
      <c r="E137" t="s">
        <v>31</v>
      </c>
      <c r="F137" t="s">
        <v>32</v>
      </c>
      <c r="G137">
        <v>19</v>
      </c>
      <c r="H137" s="21">
        <v>38695</v>
      </c>
      <c r="I137" t="s">
        <v>966</v>
      </c>
      <c r="J137">
        <v>54</v>
      </c>
      <c r="K137" s="21">
        <v>44398</v>
      </c>
      <c r="L137" t="s">
        <v>34</v>
      </c>
      <c r="T137" t="b">
        <f t="shared" si="9"/>
        <v>0</v>
      </c>
      <c r="U137" t="str">
        <f t="shared" si="10"/>
        <v>&lt;54</v>
      </c>
      <c r="V137" t="str">
        <f t="shared" si="11"/>
        <v>FAUXM&lt;54</v>
      </c>
      <c r="W137" t="b">
        <f t="shared" si="12"/>
        <v>0</v>
      </c>
    </row>
    <row r="138" spans="1:23" x14ac:dyDescent="0.25">
      <c r="A138">
        <v>522173382</v>
      </c>
      <c r="B138" t="s">
        <v>28</v>
      </c>
      <c r="C138" t="s">
        <v>997</v>
      </c>
      <c r="D138" t="s">
        <v>999</v>
      </c>
      <c r="E138" t="s">
        <v>31</v>
      </c>
      <c r="F138" t="s">
        <v>32</v>
      </c>
      <c r="G138">
        <v>15</v>
      </c>
      <c r="H138" s="21">
        <v>40176</v>
      </c>
      <c r="I138" t="s">
        <v>551</v>
      </c>
      <c r="J138">
        <v>54</v>
      </c>
      <c r="K138" s="21">
        <v>45485</v>
      </c>
      <c r="L138" t="s">
        <v>34</v>
      </c>
      <c r="T138" t="str">
        <f t="shared" si="9"/>
        <v>U16</v>
      </c>
      <c r="U138" t="str">
        <f t="shared" si="10"/>
        <v>&lt;54</v>
      </c>
      <c r="V138" t="str">
        <f t="shared" si="11"/>
        <v>U16M&lt;54</v>
      </c>
      <c r="W138" t="str">
        <f t="shared" si="12"/>
        <v>ROUGE</v>
      </c>
    </row>
    <row r="139" spans="1:23" x14ac:dyDescent="0.25">
      <c r="A139">
        <v>42006305</v>
      </c>
      <c r="B139" t="s">
        <v>38</v>
      </c>
      <c r="C139" t="s">
        <v>513</v>
      </c>
      <c r="D139" t="s">
        <v>514</v>
      </c>
      <c r="E139" t="s">
        <v>39</v>
      </c>
      <c r="F139" t="s">
        <v>32</v>
      </c>
      <c r="G139">
        <v>16</v>
      </c>
      <c r="H139" s="21">
        <v>39672</v>
      </c>
      <c r="I139" t="s">
        <v>597</v>
      </c>
      <c r="J139">
        <v>15.1</v>
      </c>
      <c r="K139" s="21">
        <v>45480</v>
      </c>
      <c r="L139" t="s">
        <v>34</v>
      </c>
      <c r="T139" t="str">
        <f t="shared" si="9"/>
        <v>U16</v>
      </c>
      <c r="U139" t="str">
        <f t="shared" si="10"/>
        <v>&lt;24</v>
      </c>
      <c r="V139" t="str">
        <f t="shared" si="11"/>
        <v>U16F&lt;24</v>
      </c>
      <c r="W139" t="str">
        <f t="shared" si="12"/>
        <v>ROUGE</v>
      </c>
    </row>
    <row r="140" spans="1:23" x14ac:dyDescent="0.25">
      <c r="A140">
        <v>49913389</v>
      </c>
      <c r="B140" t="s">
        <v>28</v>
      </c>
      <c r="C140" t="s">
        <v>1000</v>
      </c>
      <c r="D140" t="s">
        <v>372</v>
      </c>
      <c r="E140" t="s">
        <v>31</v>
      </c>
      <c r="F140" t="s">
        <v>32</v>
      </c>
      <c r="G140">
        <v>13</v>
      </c>
      <c r="H140" s="21">
        <v>40732</v>
      </c>
      <c r="I140" t="s">
        <v>448</v>
      </c>
      <c r="J140">
        <v>51.1</v>
      </c>
      <c r="K140" s="21">
        <v>45458</v>
      </c>
      <c r="L140" t="s">
        <v>46</v>
      </c>
      <c r="T140" t="str">
        <f t="shared" si="9"/>
        <v>U14</v>
      </c>
      <c r="U140" t="str">
        <f t="shared" si="10"/>
        <v>&lt;54</v>
      </c>
      <c r="V140" t="str">
        <f t="shared" si="11"/>
        <v>U14M&lt;54</v>
      </c>
      <c r="W140" t="str">
        <f t="shared" si="12"/>
        <v>ROUGE</v>
      </c>
    </row>
    <row r="141" spans="1:23" x14ac:dyDescent="0.25">
      <c r="A141">
        <v>520748372</v>
      </c>
      <c r="B141" t="s">
        <v>28</v>
      </c>
      <c r="C141" t="s">
        <v>755</v>
      </c>
      <c r="D141" t="s">
        <v>756</v>
      </c>
      <c r="E141" t="s">
        <v>31</v>
      </c>
      <c r="F141" t="s">
        <v>32</v>
      </c>
      <c r="G141">
        <v>9</v>
      </c>
      <c r="H141" s="21">
        <v>42125</v>
      </c>
      <c r="I141" t="s">
        <v>195</v>
      </c>
      <c r="J141">
        <v>50.2</v>
      </c>
      <c r="K141" s="21">
        <v>45402</v>
      </c>
      <c r="L141" t="s">
        <v>46</v>
      </c>
      <c r="T141" t="str">
        <f t="shared" si="9"/>
        <v>U10</v>
      </c>
      <c r="U141" t="str">
        <f t="shared" si="10"/>
        <v>&lt;54</v>
      </c>
      <c r="V141" t="str">
        <f t="shared" si="11"/>
        <v>U10M&lt;54</v>
      </c>
      <c r="W141" t="str">
        <f t="shared" si="12"/>
        <v>ORANGE</v>
      </c>
    </row>
    <row r="142" spans="1:23" x14ac:dyDescent="0.25">
      <c r="A142">
        <v>523027387</v>
      </c>
      <c r="B142" t="s">
        <v>28</v>
      </c>
      <c r="C142" t="s">
        <v>1001</v>
      </c>
      <c r="D142" t="s">
        <v>1002</v>
      </c>
      <c r="E142" t="s">
        <v>31</v>
      </c>
      <c r="F142" t="s">
        <v>32</v>
      </c>
      <c r="G142">
        <v>8</v>
      </c>
      <c r="H142" s="21">
        <v>42526</v>
      </c>
      <c r="I142" t="s">
        <v>33</v>
      </c>
      <c r="J142">
        <v>54</v>
      </c>
      <c r="K142" s="21">
        <v>45491</v>
      </c>
      <c r="L142" t="s">
        <v>344</v>
      </c>
      <c r="T142" t="str">
        <f t="shared" si="9"/>
        <v>U8</v>
      </c>
      <c r="U142" t="str">
        <f t="shared" si="10"/>
        <v>&lt;54</v>
      </c>
      <c r="V142" t="str">
        <f t="shared" si="11"/>
        <v>U8M&lt;54</v>
      </c>
      <c r="W142" t="str">
        <f t="shared" si="12"/>
        <v>ORANGE</v>
      </c>
    </row>
    <row r="143" spans="1:23" x14ac:dyDescent="0.25">
      <c r="A143">
        <v>529850388</v>
      </c>
      <c r="B143" t="s">
        <v>38</v>
      </c>
      <c r="C143" t="s">
        <v>1003</v>
      </c>
      <c r="D143" t="s">
        <v>143</v>
      </c>
      <c r="E143" t="s">
        <v>39</v>
      </c>
      <c r="F143" t="s">
        <v>32</v>
      </c>
      <c r="G143">
        <v>10</v>
      </c>
      <c r="H143" s="21">
        <v>41968</v>
      </c>
      <c r="I143" t="s">
        <v>252</v>
      </c>
      <c r="J143">
        <v>54</v>
      </c>
      <c r="K143" s="21">
        <v>45549</v>
      </c>
      <c r="L143" t="s">
        <v>46</v>
      </c>
      <c r="T143" t="str">
        <f t="shared" si="9"/>
        <v>U10</v>
      </c>
      <c r="U143" t="str">
        <f t="shared" si="10"/>
        <v>&lt;54</v>
      </c>
      <c r="V143" t="str">
        <f t="shared" si="11"/>
        <v>U10F&lt;54</v>
      </c>
      <c r="W143" t="str">
        <f t="shared" si="12"/>
        <v>ORANGE</v>
      </c>
    </row>
    <row r="144" spans="1:23" x14ac:dyDescent="0.25">
      <c r="A144">
        <v>527274380</v>
      </c>
      <c r="B144" t="s">
        <v>28</v>
      </c>
      <c r="C144" t="s">
        <v>1004</v>
      </c>
      <c r="D144" t="s">
        <v>1005</v>
      </c>
      <c r="E144" t="s">
        <v>31</v>
      </c>
      <c r="F144" t="s">
        <v>32</v>
      </c>
      <c r="G144">
        <v>14</v>
      </c>
      <c r="H144" s="21">
        <v>40479</v>
      </c>
      <c r="I144" t="s">
        <v>509</v>
      </c>
      <c r="J144">
        <v>54</v>
      </c>
      <c r="K144" s="21">
        <v>45536</v>
      </c>
      <c r="L144" t="s">
        <v>113</v>
      </c>
      <c r="T144" t="str">
        <f t="shared" si="9"/>
        <v>U14</v>
      </c>
      <c r="U144" t="str">
        <f t="shared" si="10"/>
        <v>&lt;54</v>
      </c>
      <c r="V144" t="str">
        <f t="shared" si="11"/>
        <v>U14M&lt;54</v>
      </c>
      <c r="W144" t="str">
        <f t="shared" si="12"/>
        <v>ROUGE</v>
      </c>
    </row>
    <row r="145" spans="1:23" x14ac:dyDescent="0.25">
      <c r="A145">
        <v>3300305</v>
      </c>
      <c r="B145" t="s">
        <v>28</v>
      </c>
      <c r="C145" t="s">
        <v>460</v>
      </c>
      <c r="D145" t="s">
        <v>461</v>
      </c>
      <c r="E145" t="s">
        <v>31</v>
      </c>
      <c r="F145" t="s">
        <v>32</v>
      </c>
      <c r="G145">
        <v>15</v>
      </c>
      <c r="H145" s="21">
        <v>40016</v>
      </c>
      <c r="I145" t="s">
        <v>551</v>
      </c>
      <c r="J145">
        <v>49</v>
      </c>
      <c r="K145" s="21">
        <v>45446</v>
      </c>
      <c r="L145" t="s">
        <v>62</v>
      </c>
      <c r="T145" t="str">
        <f t="shared" si="9"/>
        <v>U16</v>
      </c>
      <c r="U145" t="str">
        <f t="shared" si="10"/>
        <v>&lt;54</v>
      </c>
      <c r="V145" t="str">
        <f t="shared" si="11"/>
        <v>U16M&lt;54</v>
      </c>
      <c r="W145" t="str">
        <f t="shared" si="12"/>
        <v>ROUGE</v>
      </c>
    </row>
    <row r="146" spans="1:23" x14ac:dyDescent="0.25">
      <c r="A146">
        <v>534627360</v>
      </c>
      <c r="B146" t="s">
        <v>38</v>
      </c>
      <c r="C146" t="s">
        <v>706</v>
      </c>
      <c r="D146" t="s">
        <v>707</v>
      </c>
      <c r="E146" t="s">
        <v>39</v>
      </c>
      <c r="F146" t="s">
        <v>32</v>
      </c>
      <c r="G146">
        <v>15</v>
      </c>
      <c r="H146" s="21">
        <v>40053</v>
      </c>
      <c r="I146" t="s">
        <v>564</v>
      </c>
      <c r="J146">
        <v>49.3</v>
      </c>
      <c r="K146" s="21">
        <v>45567</v>
      </c>
      <c r="L146" t="s">
        <v>34</v>
      </c>
      <c r="T146" t="str">
        <f t="shared" si="9"/>
        <v>U16</v>
      </c>
      <c r="U146" t="str">
        <f t="shared" si="10"/>
        <v>&lt;54</v>
      </c>
      <c r="V146" t="str">
        <f t="shared" si="11"/>
        <v>U16F&lt;54</v>
      </c>
      <c r="W146" t="str">
        <f t="shared" si="12"/>
        <v>VIOLET</v>
      </c>
    </row>
    <row r="147" spans="1:23" x14ac:dyDescent="0.25">
      <c r="A147">
        <v>532281371</v>
      </c>
      <c r="B147" t="s">
        <v>28</v>
      </c>
      <c r="C147" t="s">
        <v>757</v>
      </c>
      <c r="D147" t="s">
        <v>758</v>
      </c>
      <c r="E147" t="s">
        <v>31</v>
      </c>
      <c r="F147" t="s">
        <v>32</v>
      </c>
      <c r="G147">
        <v>15</v>
      </c>
      <c r="H147" s="21">
        <v>40045</v>
      </c>
      <c r="I147" t="s">
        <v>551</v>
      </c>
      <c r="J147">
        <v>37</v>
      </c>
      <c r="K147" s="21">
        <v>45455</v>
      </c>
      <c r="L147" t="s">
        <v>55</v>
      </c>
      <c r="T147" t="str">
        <f t="shared" si="9"/>
        <v>U16</v>
      </c>
      <c r="U147" t="str">
        <f t="shared" si="10"/>
        <v>&lt;54</v>
      </c>
      <c r="V147" t="str">
        <f t="shared" si="11"/>
        <v>U16M&lt;54</v>
      </c>
      <c r="W147" t="str">
        <f t="shared" si="12"/>
        <v>ROUGE</v>
      </c>
    </row>
    <row r="148" spans="1:23" x14ac:dyDescent="0.25">
      <c r="A148">
        <v>46908359</v>
      </c>
      <c r="B148" t="s">
        <v>28</v>
      </c>
      <c r="C148" t="s">
        <v>515</v>
      </c>
      <c r="D148" t="s">
        <v>156</v>
      </c>
      <c r="E148" t="s">
        <v>31</v>
      </c>
      <c r="F148" t="s">
        <v>32</v>
      </c>
      <c r="G148">
        <v>16</v>
      </c>
      <c r="H148" s="21">
        <v>39784</v>
      </c>
      <c r="I148" t="s">
        <v>590</v>
      </c>
      <c r="J148">
        <v>54</v>
      </c>
      <c r="K148" s="21">
        <v>44241</v>
      </c>
      <c r="L148" t="s">
        <v>40</v>
      </c>
      <c r="T148" t="str">
        <f t="shared" si="9"/>
        <v>U16</v>
      </c>
      <c r="U148" t="str">
        <f t="shared" si="10"/>
        <v>&lt;54</v>
      </c>
      <c r="V148" t="str">
        <f t="shared" si="11"/>
        <v>U16M&lt;54</v>
      </c>
      <c r="W148" t="str">
        <f t="shared" si="12"/>
        <v>ROUGE</v>
      </c>
    </row>
    <row r="149" spans="1:23" x14ac:dyDescent="0.25">
      <c r="A149">
        <v>531646381</v>
      </c>
      <c r="B149" t="s">
        <v>28</v>
      </c>
      <c r="C149" t="s">
        <v>1006</v>
      </c>
      <c r="D149" t="s">
        <v>816</v>
      </c>
      <c r="E149" t="s">
        <v>31</v>
      </c>
      <c r="F149" t="s">
        <v>32</v>
      </c>
      <c r="G149">
        <v>10</v>
      </c>
      <c r="H149" s="21">
        <v>41739</v>
      </c>
      <c r="I149" t="s">
        <v>252</v>
      </c>
      <c r="J149">
        <v>54</v>
      </c>
      <c r="K149" s="21">
        <v>45556</v>
      </c>
      <c r="L149" t="s">
        <v>58</v>
      </c>
      <c r="T149" t="str">
        <f t="shared" si="9"/>
        <v>U10</v>
      </c>
      <c r="U149" t="str">
        <f t="shared" si="10"/>
        <v>&lt;54</v>
      </c>
      <c r="V149" t="str">
        <f t="shared" si="11"/>
        <v>U10M&lt;54</v>
      </c>
      <c r="W149" t="str">
        <f t="shared" si="12"/>
        <v>ORANGE</v>
      </c>
    </row>
    <row r="150" spans="1:23" x14ac:dyDescent="0.25">
      <c r="A150">
        <v>533501336</v>
      </c>
      <c r="B150" t="s">
        <v>38</v>
      </c>
      <c r="C150" t="s">
        <v>66</v>
      </c>
      <c r="D150" t="s">
        <v>206</v>
      </c>
      <c r="E150" t="s">
        <v>39</v>
      </c>
      <c r="F150" t="s">
        <v>32</v>
      </c>
      <c r="G150">
        <v>11</v>
      </c>
      <c r="H150" s="21">
        <v>41307</v>
      </c>
      <c r="I150" t="s">
        <v>314</v>
      </c>
      <c r="J150">
        <v>54</v>
      </c>
      <c r="K150" s="21">
        <v>43762</v>
      </c>
      <c r="L150" t="s">
        <v>55</v>
      </c>
      <c r="T150" t="str">
        <f t="shared" si="9"/>
        <v>U12</v>
      </c>
      <c r="U150" t="str">
        <f t="shared" si="10"/>
        <v>&lt;54</v>
      </c>
      <c r="V150" t="str">
        <f t="shared" si="11"/>
        <v>U12F&lt;54</v>
      </c>
      <c r="W150" t="str">
        <f t="shared" si="12"/>
        <v>VIOLET</v>
      </c>
    </row>
    <row r="151" spans="1:23" x14ac:dyDescent="0.25">
      <c r="A151">
        <v>537780359</v>
      </c>
      <c r="B151" t="s">
        <v>38</v>
      </c>
      <c r="C151" t="s">
        <v>66</v>
      </c>
      <c r="D151" t="s">
        <v>67</v>
      </c>
      <c r="E151" t="s">
        <v>39</v>
      </c>
      <c r="F151" t="s">
        <v>32</v>
      </c>
      <c r="G151">
        <v>8</v>
      </c>
      <c r="H151" s="21">
        <v>42662</v>
      </c>
      <c r="I151" t="s">
        <v>33</v>
      </c>
      <c r="J151">
        <v>54</v>
      </c>
      <c r="K151" s="21">
        <v>44463</v>
      </c>
      <c r="L151" t="s">
        <v>55</v>
      </c>
      <c r="T151" t="str">
        <f t="shared" si="9"/>
        <v>U8</v>
      </c>
      <c r="U151" t="str">
        <f t="shared" si="10"/>
        <v>&lt;54</v>
      </c>
      <c r="V151" t="str">
        <f t="shared" si="11"/>
        <v>U8F&lt;54</v>
      </c>
      <c r="W151" t="str">
        <f t="shared" si="12"/>
        <v>ORANGE</v>
      </c>
    </row>
    <row r="152" spans="1:23" x14ac:dyDescent="0.25">
      <c r="A152">
        <v>516447357</v>
      </c>
      <c r="B152" t="s">
        <v>28</v>
      </c>
      <c r="C152" t="s">
        <v>1007</v>
      </c>
      <c r="D152" t="s">
        <v>1008</v>
      </c>
      <c r="E152" t="s">
        <v>31</v>
      </c>
      <c r="F152" t="s">
        <v>32</v>
      </c>
      <c r="G152">
        <v>16</v>
      </c>
      <c r="H152" s="21">
        <v>39700</v>
      </c>
      <c r="I152" t="s">
        <v>590</v>
      </c>
      <c r="J152">
        <v>54</v>
      </c>
      <c r="K152" s="21">
        <v>44309</v>
      </c>
      <c r="L152" t="s">
        <v>151</v>
      </c>
      <c r="T152" t="str">
        <f t="shared" si="9"/>
        <v>U16</v>
      </c>
      <c r="U152" t="str">
        <f t="shared" si="10"/>
        <v>&lt;54</v>
      </c>
      <c r="V152" t="str">
        <f t="shared" si="11"/>
        <v>U16M&lt;54</v>
      </c>
      <c r="W152" t="str">
        <f t="shared" si="12"/>
        <v>ROUGE</v>
      </c>
    </row>
    <row r="153" spans="1:23" x14ac:dyDescent="0.25">
      <c r="A153">
        <v>523825381</v>
      </c>
      <c r="B153" t="s">
        <v>38</v>
      </c>
      <c r="C153" t="s">
        <v>1009</v>
      </c>
      <c r="D153" t="s">
        <v>246</v>
      </c>
      <c r="E153" t="s">
        <v>39</v>
      </c>
      <c r="F153" t="s">
        <v>32</v>
      </c>
      <c r="G153">
        <v>12</v>
      </c>
      <c r="H153" s="21">
        <v>41059</v>
      </c>
      <c r="I153" t="s">
        <v>381</v>
      </c>
      <c r="J153">
        <v>54</v>
      </c>
      <c r="K153" s="21">
        <v>45499</v>
      </c>
      <c r="L153" t="s">
        <v>46</v>
      </c>
      <c r="T153" t="str">
        <f t="shared" si="9"/>
        <v>U12</v>
      </c>
      <c r="U153" t="str">
        <f t="shared" si="10"/>
        <v>&lt;54</v>
      </c>
      <c r="V153" t="str">
        <f t="shared" si="11"/>
        <v>U12F&lt;54</v>
      </c>
      <c r="W153" t="str">
        <f t="shared" si="12"/>
        <v>VIOLET</v>
      </c>
    </row>
    <row r="154" spans="1:23" x14ac:dyDescent="0.25">
      <c r="A154">
        <v>526499345</v>
      </c>
      <c r="B154" t="s">
        <v>28</v>
      </c>
      <c r="C154" t="s">
        <v>141</v>
      </c>
      <c r="D154" t="s">
        <v>142</v>
      </c>
      <c r="E154" t="s">
        <v>31</v>
      </c>
      <c r="F154" t="s">
        <v>32</v>
      </c>
      <c r="G154">
        <v>10</v>
      </c>
      <c r="H154" s="21">
        <v>42003</v>
      </c>
      <c r="I154" t="s">
        <v>252</v>
      </c>
      <c r="J154">
        <v>50.3</v>
      </c>
      <c r="K154" s="21">
        <v>45155</v>
      </c>
      <c r="L154" t="s">
        <v>43</v>
      </c>
      <c r="T154" t="str">
        <f t="shared" si="9"/>
        <v>U10</v>
      </c>
      <c r="U154" t="str">
        <f t="shared" si="10"/>
        <v>&lt;54</v>
      </c>
      <c r="V154" t="str">
        <f t="shared" si="11"/>
        <v>U10M&lt;54</v>
      </c>
      <c r="W154" t="str">
        <f t="shared" si="12"/>
        <v>ORANGE</v>
      </c>
    </row>
    <row r="155" spans="1:23" x14ac:dyDescent="0.25">
      <c r="A155">
        <v>539862365</v>
      </c>
      <c r="B155" t="s">
        <v>28</v>
      </c>
      <c r="C155" t="s">
        <v>759</v>
      </c>
      <c r="D155" t="s">
        <v>760</v>
      </c>
      <c r="E155" t="s">
        <v>31</v>
      </c>
      <c r="F155" t="s">
        <v>32</v>
      </c>
      <c r="G155">
        <v>15</v>
      </c>
      <c r="H155" s="21">
        <v>40155</v>
      </c>
      <c r="I155" t="s">
        <v>551</v>
      </c>
      <c r="J155">
        <v>54</v>
      </c>
      <c r="K155" s="21">
        <v>45458</v>
      </c>
      <c r="L155" t="s">
        <v>55</v>
      </c>
      <c r="T155" t="str">
        <f t="shared" si="9"/>
        <v>U16</v>
      </c>
      <c r="U155" t="str">
        <f t="shared" si="10"/>
        <v>&lt;54</v>
      </c>
      <c r="V155" t="str">
        <f t="shared" si="11"/>
        <v>U16M&lt;54</v>
      </c>
      <c r="W155" t="str">
        <f t="shared" si="12"/>
        <v>ROUGE</v>
      </c>
    </row>
    <row r="156" spans="1:23" x14ac:dyDescent="0.25">
      <c r="A156">
        <v>43450296</v>
      </c>
      <c r="B156" t="s">
        <v>28</v>
      </c>
      <c r="C156" t="s">
        <v>558</v>
      </c>
      <c r="D156" t="s">
        <v>251</v>
      </c>
      <c r="E156" t="s">
        <v>31</v>
      </c>
      <c r="F156" t="s">
        <v>32</v>
      </c>
      <c r="G156">
        <v>17</v>
      </c>
      <c r="H156" s="21">
        <v>39352</v>
      </c>
      <c r="I156" t="s">
        <v>639</v>
      </c>
      <c r="J156">
        <v>40.1</v>
      </c>
      <c r="K156" s="21">
        <v>43264</v>
      </c>
      <c r="L156" t="s">
        <v>113</v>
      </c>
      <c r="T156" t="str">
        <f t="shared" si="9"/>
        <v>U18</v>
      </c>
      <c r="U156" t="str">
        <f t="shared" si="10"/>
        <v>&lt;54</v>
      </c>
      <c r="V156" t="str">
        <f t="shared" si="11"/>
        <v>U18M&lt;54</v>
      </c>
      <c r="W156" t="str">
        <f t="shared" si="12"/>
        <v>ROUGE</v>
      </c>
    </row>
    <row r="157" spans="1:23" x14ac:dyDescent="0.25">
      <c r="A157">
        <v>531024383</v>
      </c>
      <c r="B157" t="s">
        <v>28</v>
      </c>
      <c r="C157" t="s">
        <v>1010</v>
      </c>
      <c r="D157" t="s">
        <v>80</v>
      </c>
      <c r="E157" t="s">
        <v>31</v>
      </c>
      <c r="F157" t="s">
        <v>32</v>
      </c>
      <c r="G157">
        <v>12</v>
      </c>
      <c r="H157" s="21">
        <v>41060</v>
      </c>
      <c r="I157" t="s">
        <v>381</v>
      </c>
      <c r="J157">
        <v>54</v>
      </c>
      <c r="K157" s="21">
        <v>45553</v>
      </c>
      <c r="L157" t="s">
        <v>43</v>
      </c>
      <c r="T157" t="str">
        <f t="shared" si="9"/>
        <v>U12</v>
      </c>
      <c r="U157" t="str">
        <f t="shared" si="10"/>
        <v>&lt;54</v>
      </c>
      <c r="V157" t="str">
        <f t="shared" si="11"/>
        <v>U12M&lt;54</v>
      </c>
      <c r="W157" t="str">
        <f t="shared" si="12"/>
        <v>VIOLET</v>
      </c>
    </row>
    <row r="158" spans="1:23" x14ac:dyDescent="0.25">
      <c r="A158">
        <v>48829321</v>
      </c>
      <c r="B158" t="s">
        <v>28</v>
      </c>
      <c r="C158" t="s">
        <v>1011</v>
      </c>
      <c r="D158" t="s">
        <v>76</v>
      </c>
      <c r="E158" t="s">
        <v>31</v>
      </c>
      <c r="F158" t="s">
        <v>32</v>
      </c>
      <c r="G158">
        <v>20</v>
      </c>
      <c r="H158" s="21">
        <v>38094</v>
      </c>
      <c r="I158" t="s">
        <v>966</v>
      </c>
      <c r="J158">
        <v>11.7</v>
      </c>
      <c r="K158" s="21">
        <v>45557</v>
      </c>
      <c r="L158" t="s">
        <v>34</v>
      </c>
      <c r="T158" t="b">
        <f t="shared" si="9"/>
        <v>0</v>
      </c>
      <c r="U158" t="str">
        <f t="shared" si="10"/>
        <v>&lt;12</v>
      </c>
      <c r="V158" t="str">
        <f t="shared" si="11"/>
        <v>FAUXM&lt;12</v>
      </c>
      <c r="W158" t="b">
        <f t="shared" si="12"/>
        <v>0</v>
      </c>
    </row>
    <row r="159" spans="1:23" x14ac:dyDescent="0.25">
      <c r="A159">
        <v>519026378</v>
      </c>
      <c r="B159" t="s">
        <v>38</v>
      </c>
      <c r="C159" t="s">
        <v>1012</v>
      </c>
      <c r="D159" t="s">
        <v>1013</v>
      </c>
      <c r="E159" t="s">
        <v>39</v>
      </c>
      <c r="F159" t="s">
        <v>32</v>
      </c>
      <c r="G159">
        <v>20</v>
      </c>
      <c r="H159" s="21">
        <v>38203</v>
      </c>
      <c r="I159" t="s">
        <v>979</v>
      </c>
      <c r="J159">
        <v>54</v>
      </c>
      <c r="K159" s="21">
        <v>45077</v>
      </c>
      <c r="L159" t="s">
        <v>55</v>
      </c>
      <c r="T159" t="b">
        <f t="shared" si="9"/>
        <v>0</v>
      </c>
      <c r="U159" t="str">
        <f t="shared" si="10"/>
        <v>&lt;54</v>
      </c>
      <c r="V159" t="str">
        <f t="shared" si="11"/>
        <v>FAUXF&lt;54</v>
      </c>
      <c r="W159" t="b">
        <f t="shared" si="12"/>
        <v>0</v>
      </c>
    </row>
    <row r="160" spans="1:23" x14ac:dyDescent="0.25">
      <c r="A160">
        <v>534264387</v>
      </c>
      <c r="B160" t="s">
        <v>38</v>
      </c>
      <c r="C160" t="s">
        <v>1012</v>
      </c>
      <c r="D160" t="s">
        <v>792</v>
      </c>
      <c r="E160" t="s">
        <v>39</v>
      </c>
      <c r="F160" t="s">
        <v>32</v>
      </c>
      <c r="G160">
        <v>13</v>
      </c>
      <c r="H160" s="21">
        <v>40703</v>
      </c>
      <c r="I160" t="s">
        <v>448</v>
      </c>
      <c r="J160">
        <v>54</v>
      </c>
      <c r="K160" s="21">
        <v>45567</v>
      </c>
      <c r="L160" t="s">
        <v>55</v>
      </c>
      <c r="T160" t="str">
        <f t="shared" si="9"/>
        <v>U14</v>
      </c>
      <c r="U160" t="str">
        <f t="shared" si="10"/>
        <v>&lt;54</v>
      </c>
      <c r="V160" t="str">
        <f t="shared" si="11"/>
        <v>U14F&lt;54</v>
      </c>
      <c r="W160" t="str">
        <f t="shared" si="12"/>
        <v>VIOLET</v>
      </c>
    </row>
    <row r="161" spans="1:23" x14ac:dyDescent="0.25">
      <c r="A161">
        <v>514003366</v>
      </c>
      <c r="B161" t="s">
        <v>28</v>
      </c>
      <c r="C161" t="s">
        <v>321</v>
      </c>
      <c r="D161" t="s">
        <v>322</v>
      </c>
      <c r="E161" t="s">
        <v>31</v>
      </c>
      <c r="F161" t="s">
        <v>32</v>
      </c>
      <c r="G161">
        <v>13</v>
      </c>
      <c r="H161" s="21">
        <v>40763</v>
      </c>
      <c r="I161" t="s">
        <v>448</v>
      </c>
      <c r="J161">
        <v>26.5</v>
      </c>
      <c r="K161" s="21">
        <v>45525</v>
      </c>
      <c r="L161" t="s">
        <v>46</v>
      </c>
      <c r="T161" t="str">
        <f t="shared" si="9"/>
        <v>U14</v>
      </c>
      <c r="U161" t="str">
        <f t="shared" si="10"/>
        <v>&lt;54</v>
      </c>
      <c r="V161" t="str">
        <f t="shared" si="11"/>
        <v>U14M&lt;54</v>
      </c>
      <c r="W161" t="str">
        <f t="shared" si="12"/>
        <v>ROUGE</v>
      </c>
    </row>
    <row r="162" spans="1:23" x14ac:dyDescent="0.25">
      <c r="A162">
        <v>512424307</v>
      </c>
      <c r="B162" t="s">
        <v>28</v>
      </c>
      <c r="C162" t="s">
        <v>321</v>
      </c>
      <c r="D162" t="s">
        <v>409</v>
      </c>
      <c r="E162" t="s">
        <v>31</v>
      </c>
      <c r="F162" t="s">
        <v>32</v>
      </c>
      <c r="G162">
        <v>15</v>
      </c>
      <c r="H162" s="21">
        <v>39860</v>
      </c>
      <c r="I162" t="s">
        <v>551</v>
      </c>
      <c r="J162">
        <v>36.5</v>
      </c>
      <c r="K162" s="21">
        <v>45157</v>
      </c>
      <c r="L162" t="s">
        <v>46</v>
      </c>
      <c r="T162" t="str">
        <f t="shared" si="9"/>
        <v>U16</v>
      </c>
      <c r="U162" t="str">
        <f t="shared" si="10"/>
        <v>&lt;54</v>
      </c>
      <c r="V162" t="str">
        <f t="shared" si="11"/>
        <v>U16M&lt;54</v>
      </c>
      <c r="W162" t="str">
        <f t="shared" si="12"/>
        <v>ROUGE</v>
      </c>
    </row>
    <row r="163" spans="1:23" x14ac:dyDescent="0.25">
      <c r="A163">
        <v>523610353</v>
      </c>
      <c r="B163" t="s">
        <v>28</v>
      </c>
      <c r="C163" t="s">
        <v>390</v>
      </c>
      <c r="D163" t="s">
        <v>157</v>
      </c>
      <c r="E163" t="s">
        <v>31</v>
      </c>
      <c r="F163" t="s">
        <v>32</v>
      </c>
      <c r="G163">
        <v>14</v>
      </c>
      <c r="H163" s="21">
        <v>40333</v>
      </c>
      <c r="I163" t="s">
        <v>509</v>
      </c>
      <c r="J163">
        <v>21.2</v>
      </c>
      <c r="K163" s="21">
        <v>45522</v>
      </c>
      <c r="L163" t="s">
        <v>65</v>
      </c>
      <c r="T163" t="str">
        <f t="shared" si="9"/>
        <v>U14</v>
      </c>
      <c r="U163" t="str">
        <f t="shared" si="10"/>
        <v>&lt;24</v>
      </c>
      <c r="V163" t="str">
        <f t="shared" si="11"/>
        <v>U14M&lt;24</v>
      </c>
      <c r="W163" t="str">
        <f t="shared" si="12"/>
        <v>BLEU</v>
      </c>
    </row>
    <row r="164" spans="1:23" x14ac:dyDescent="0.25">
      <c r="A164">
        <v>531641386</v>
      </c>
      <c r="B164" t="s">
        <v>28</v>
      </c>
      <c r="C164" t="s">
        <v>390</v>
      </c>
      <c r="D164" t="s">
        <v>1014</v>
      </c>
      <c r="E164" t="s">
        <v>31</v>
      </c>
      <c r="F164" t="s">
        <v>32</v>
      </c>
      <c r="G164">
        <v>12</v>
      </c>
      <c r="H164" s="21">
        <v>41099</v>
      </c>
      <c r="I164" t="s">
        <v>381</v>
      </c>
      <c r="J164">
        <v>54</v>
      </c>
      <c r="K164" s="21">
        <v>45556</v>
      </c>
      <c r="L164" t="s">
        <v>113</v>
      </c>
      <c r="T164" t="str">
        <f t="shared" si="9"/>
        <v>U12</v>
      </c>
      <c r="U164" t="str">
        <f t="shared" si="10"/>
        <v>&lt;54</v>
      </c>
      <c r="V164" t="str">
        <f t="shared" si="11"/>
        <v>U12M&lt;54</v>
      </c>
      <c r="W164" t="str">
        <f t="shared" si="12"/>
        <v>VIOLET</v>
      </c>
    </row>
    <row r="165" spans="1:23" x14ac:dyDescent="0.25">
      <c r="A165">
        <v>525971380</v>
      </c>
      <c r="B165" t="s">
        <v>28</v>
      </c>
      <c r="C165" t="s">
        <v>1015</v>
      </c>
      <c r="D165" t="s">
        <v>867</v>
      </c>
      <c r="E165" t="s">
        <v>31</v>
      </c>
      <c r="F165" t="s">
        <v>32</v>
      </c>
      <c r="G165">
        <v>17</v>
      </c>
      <c r="H165" s="21">
        <v>39103</v>
      </c>
      <c r="I165" t="s">
        <v>639</v>
      </c>
      <c r="J165">
        <v>54</v>
      </c>
      <c r="K165" s="21">
        <v>45521</v>
      </c>
      <c r="L165" t="s">
        <v>65</v>
      </c>
      <c r="T165" t="str">
        <f t="shared" si="9"/>
        <v>U18</v>
      </c>
      <c r="U165" t="str">
        <f t="shared" si="10"/>
        <v>&lt;54</v>
      </c>
      <c r="V165" t="str">
        <f t="shared" si="11"/>
        <v>U18M&lt;54</v>
      </c>
      <c r="W165" t="str">
        <f t="shared" si="12"/>
        <v>ROUGE</v>
      </c>
    </row>
    <row r="166" spans="1:23" x14ac:dyDescent="0.25">
      <c r="A166">
        <v>46040325</v>
      </c>
      <c r="B166" t="s">
        <v>28</v>
      </c>
      <c r="C166" t="s">
        <v>559</v>
      </c>
      <c r="D166" t="s">
        <v>560</v>
      </c>
      <c r="E166" t="s">
        <v>31</v>
      </c>
      <c r="F166" t="s">
        <v>32</v>
      </c>
      <c r="G166">
        <v>17</v>
      </c>
      <c r="H166" s="21">
        <v>39253</v>
      </c>
      <c r="I166" t="s">
        <v>639</v>
      </c>
      <c r="J166">
        <v>38.5</v>
      </c>
      <c r="K166" s="21">
        <v>45102</v>
      </c>
      <c r="L166" t="s">
        <v>58</v>
      </c>
      <c r="T166" t="str">
        <f t="shared" si="9"/>
        <v>U18</v>
      </c>
      <c r="U166" t="str">
        <f t="shared" si="10"/>
        <v>&lt;54</v>
      </c>
      <c r="V166" t="str">
        <f t="shared" si="11"/>
        <v>U18M&lt;54</v>
      </c>
      <c r="W166" t="str">
        <f t="shared" si="12"/>
        <v>ROUGE</v>
      </c>
    </row>
    <row r="167" spans="1:23" x14ac:dyDescent="0.25">
      <c r="A167">
        <v>540560367</v>
      </c>
      <c r="B167" t="s">
        <v>28</v>
      </c>
      <c r="C167" t="s">
        <v>761</v>
      </c>
      <c r="D167" t="s">
        <v>61</v>
      </c>
      <c r="E167" t="s">
        <v>31</v>
      </c>
      <c r="F167" t="s">
        <v>32</v>
      </c>
      <c r="G167">
        <v>11</v>
      </c>
      <c r="H167" s="21">
        <v>41552</v>
      </c>
      <c r="I167" t="s">
        <v>314</v>
      </c>
      <c r="J167">
        <v>54</v>
      </c>
      <c r="K167" s="21">
        <v>44883</v>
      </c>
      <c r="L167" t="s">
        <v>65</v>
      </c>
      <c r="T167" t="str">
        <f t="shared" si="9"/>
        <v>U12</v>
      </c>
      <c r="U167" t="str">
        <f t="shared" si="10"/>
        <v>&lt;54</v>
      </c>
      <c r="V167" t="str">
        <f t="shared" si="11"/>
        <v>U12M&lt;54</v>
      </c>
      <c r="W167" t="str">
        <f t="shared" si="12"/>
        <v>VIOLET</v>
      </c>
    </row>
    <row r="168" spans="1:23" x14ac:dyDescent="0.25">
      <c r="A168">
        <v>537781358</v>
      </c>
      <c r="B168" t="s">
        <v>38</v>
      </c>
      <c r="C168" t="s">
        <v>462</v>
      </c>
      <c r="D168" t="s">
        <v>45</v>
      </c>
      <c r="E168" t="s">
        <v>39</v>
      </c>
      <c r="F168" t="s">
        <v>32</v>
      </c>
      <c r="G168">
        <v>15</v>
      </c>
      <c r="H168" s="21">
        <v>40002</v>
      </c>
      <c r="I168" t="s">
        <v>564</v>
      </c>
      <c r="J168">
        <v>54</v>
      </c>
      <c r="K168" s="21">
        <v>44463</v>
      </c>
      <c r="L168" t="s">
        <v>55</v>
      </c>
      <c r="T168" t="str">
        <f t="shared" si="9"/>
        <v>U16</v>
      </c>
      <c r="U168" t="str">
        <f t="shared" si="10"/>
        <v>&lt;54</v>
      </c>
      <c r="V168" t="str">
        <f t="shared" si="11"/>
        <v>U16F&lt;54</v>
      </c>
      <c r="W168" t="str">
        <f t="shared" si="12"/>
        <v>VIOLET</v>
      </c>
    </row>
    <row r="169" spans="1:23" x14ac:dyDescent="0.25">
      <c r="A169">
        <v>42129305</v>
      </c>
      <c r="B169" t="s">
        <v>38</v>
      </c>
      <c r="C169" t="s">
        <v>68</v>
      </c>
      <c r="D169" t="s">
        <v>598</v>
      </c>
      <c r="E169" t="s">
        <v>39</v>
      </c>
      <c r="F169" t="s">
        <v>32</v>
      </c>
      <c r="G169">
        <v>18</v>
      </c>
      <c r="H169" s="21">
        <v>38979</v>
      </c>
      <c r="I169" t="s">
        <v>672</v>
      </c>
      <c r="J169">
        <v>41.3</v>
      </c>
      <c r="K169" s="21">
        <v>45099</v>
      </c>
      <c r="L169" t="s">
        <v>46</v>
      </c>
      <c r="T169" t="str">
        <f t="shared" si="9"/>
        <v>U18</v>
      </c>
      <c r="U169" t="str">
        <f t="shared" si="10"/>
        <v>&lt;54</v>
      </c>
      <c r="V169" t="str">
        <f t="shared" si="11"/>
        <v>U18F&lt;54</v>
      </c>
      <c r="W169" t="str">
        <f t="shared" si="12"/>
        <v>VIOLET</v>
      </c>
    </row>
    <row r="170" spans="1:23" x14ac:dyDescent="0.25">
      <c r="A170">
        <v>539863364</v>
      </c>
      <c r="B170" t="s">
        <v>38</v>
      </c>
      <c r="C170" t="s">
        <v>762</v>
      </c>
      <c r="D170" t="s">
        <v>763</v>
      </c>
      <c r="E170" t="s">
        <v>39</v>
      </c>
      <c r="F170" t="s">
        <v>32</v>
      </c>
      <c r="G170">
        <v>13</v>
      </c>
      <c r="H170" s="21">
        <v>40786</v>
      </c>
      <c r="I170" t="s">
        <v>448</v>
      </c>
      <c r="J170">
        <v>54</v>
      </c>
      <c r="K170" s="21">
        <v>45557</v>
      </c>
      <c r="L170" t="s">
        <v>55</v>
      </c>
      <c r="T170" t="str">
        <f t="shared" si="9"/>
        <v>U14</v>
      </c>
      <c r="U170" t="str">
        <f t="shared" si="10"/>
        <v>&lt;54</v>
      </c>
      <c r="V170" t="str">
        <f t="shared" si="11"/>
        <v>U14F&lt;54</v>
      </c>
      <c r="W170" t="str">
        <f t="shared" si="12"/>
        <v>VIOLET</v>
      </c>
    </row>
    <row r="171" spans="1:23" x14ac:dyDescent="0.25">
      <c r="A171">
        <v>526242344</v>
      </c>
      <c r="B171" t="s">
        <v>38</v>
      </c>
      <c r="C171" t="s">
        <v>260</v>
      </c>
      <c r="D171" t="s">
        <v>463</v>
      </c>
      <c r="E171" t="s">
        <v>39</v>
      </c>
      <c r="F171" t="s">
        <v>32</v>
      </c>
      <c r="G171">
        <v>15</v>
      </c>
      <c r="H171" s="21">
        <v>39913</v>
      </c>
      <c r="I171" t="s">
        <v>564</v>
      </c>
      <c r="J171">
        <v>46.7</v>
      </c>
      <c r="K171" s="21">
        <v>44989</v>
      </c>
      <c r="L171" t="s">
        <v>40</v>
      </c>
      <c r="T171" t="str">
        <f t="shared" si="9"/>
        <v>U16</v>
      </c>
      <c r="U171" t="str">
        <f t="shared" si="10"/>
        <v>&lt;54</v>
      </c>
      <c r="V171" t="str">
        <f t="shared" si="11"/>
        <v>U16F&lt;54</v>
      </c>
      <c r="W171" t="str">
        <f t="shared" si="12"/>
        <v>VIOLET</v>
      </c>
    </row>
    <row r="172" spans="1:23" x14ac:dyDescent="0.25">
      <c r="A172">
        <v>541509377</v>
      </c>
      <c r="B172" t="s">
        <v>28</v>
      </c>
      <c r="C172" t="s">
        <v>764</v>
      </c>
      <c r="D172" t="s">
        <v>765</v>
      </c>
      <c r="E172" t="s">
        <v>31</v>
      </c>
      <c r="F172" t="s">
        <v>32</v>
      </c>
      <c r="G172">
        <v>17</v>
      </c>
      <c r="H172" s="21">
        <v>39177</v>
      </c>
      <c r="I172" t="s">
        <v>639</v>
      </c>
      <c r="J172">
        <v>54</v>
      </c>
      <c r="K172" s="21">
        <v>45226</v>
      </c>
      <c r="L172" t="s">
        <v>40</v>
      </c>
      <c r="T172" t="str">
        <f t="shared" si="9"/>
        <v>U18</v>
      </c>
      <c r="U172" t="str">
        <f t="shared" si="10"/>
        <v>&lt;54</v>
      </c>
      <c r="V172" t="str">
        <f t="shared" si="11"/>
        <v>U18M&lt;54</v>
      </c>
      <c r="W172" t="str">
        <f t="shared" si="12"/>
        <v>ROUGE</v>
      </c>
    </row>
    <row r="173" spans="1:23" x14ac:dyDescent="0.25">
      <c r="A173">
        <v>47762308</v>
      </c>
      <c r="B173" t="s">
        <v>28</v>
      </c>
      <c r="C173" t="s">
        <v>764</v>
      </c>
      <c r="D173" t="s">
        <v>594</v>
      </c>
      <c r="E173" t="s">
        <v>31</v>
      </c>
      <c r="F173" t="s">
        <v>32</v>
      </c>
      <c r="G173">
        <v>21</v>
      </c>
      <c r="H173" s="21">
        <v>37973</v>
      </c>
      <c r="I173" t="s">
        <v>966</v>
      </c>
      <c r="J173">
        <v>8.3000000000000007</v>
      </c>
      <c r="K173" s="21">
        <v>44373</v>
      </c>
      <c r="L173" t="s">
        <v>113</v>
      </c>
      <c r="T173" t="b">
        <f t="shared" si="9"/>
        <v>0</v>
      </c>
      <c r="U173" t="str">
        <f t="shared" si="10"/>
        <v>&lt;12</v>
      </c>
      <c r="V173" t="str">
        <f t="shared" si="11"/>
        <v>FAUXM&lt;12</v>
      </c>
      <c r="W173" t="b">
        <f t="shared" si="12"/>
        <v>0</v>
      </c>
    </row>
    <row r="174" spans="1:23" x14ac:dyDescent="0.25">
      <c r="A174">
        <v>530410298</v>
      </c>
      <c r="B174" t="s">
        <v>28</v>
      </c>
      <c r="C174" t="s">
        <v>647</v>
      </c>
      <c r="D174" t="s">
        <v>52</v>
      </c>
      <c r="E174" t="s">
        <v>31</v>
      </c>
      <c r="F174" t="s">
        <v>32</v>
      </c>
      <c r="G174">
        <v>19</v>
      </c>
      <c r="H174" s="21">
        <v>38489</v>
      </c>
      <c r="I174" t="s">
        <v>966</v>
      </c>
      <c r="J174">
        <v>5.7</v>
      </c>
      <c r="K174" s="21">
        <v>45619</v>
      </c>
      <c r="L174" t="s">
        <v>65</v>
      </c>
      <c r="T174" t="b">
        <f t="shared" si="9"/>
        <v>0</v>
      </c>
      <c r="U174" t="str">
        <f t="shared" si="10"/>
        <v>&lt;12</v>
      </c>
      <c r="V174" t="str">
        <f t="shared" si="11"/>
        <v>FAUXM&lt;12</v>
      </c>
      <c r="W174" t="b">
        <f t="shared" si="12"/>
        <v>0</v>
      </c>
    </row>
    <row r="175" spans="1:23" x14ac:dyDescent="0.25">
      <c r="A175">
        <v>46935386</v>
      </c>
      <c r="B175" t="s">
        <v>28</v>
      </c>
      <c r="C175" t="s">
        <v>516</v>
      </c>
      <c r="D175" t="s">
        <v>118</v>
      </c>
      <c r="E175" t="s">
        <v>31</v>
      </c>
      <c r="F175" t="s">
        <v>32</v>
      </c>
      <c r="G175">
        <v>12</v>
      </c>
      <c r="H175" s="21">
        <v>41179</v>
      </c>
      <c r="I175" t="s">
        <v>381</v>
      </c>
      <c r="J175">
        <v>8.5</v>
      </c>
      <c r="K175" s="21">
        <v>45612</v>
      </c>
      <c r="L175" t="s">
        <v>65</v>
      </c>
      <c r="T175" t="str">
        <f t="shared" si="9"/>
        <v>U12</v>
      </c>
      <c r="U175" t="str">
        <f t="shared" si="10"/>
        <v>&lt;12</v>
      </c>
      <c r="V175" t="str">
        <f t="shared" si="11"/>
        <v>U12M&lt;12</v>
      </c>
      <c r="W175" t="str">
        <f t="shared" si="12"/>
        <v>ROUGE</v>
      </c>
    </row>
    <row r="176" spans="1:23" x14ac:dyDescent="0.25">
      <c r="A176">
        <v>3761362</v>
      </c>
      <c r="B176" t="s">
        <v>28</v>
      </c>
      <c r="C176" t="s">
        <v>323</v>
      </c>
      <c r="D176" t="s">
        <v>79</v>
      </c>
      <c r="E176" t="s">
        <v>31</v>
      </c>
      <c r="F176" t="s">
        <v>32</v>
      </c>
      <c r="G176">
        <v>13</v>
      </c>
      <c r="H176" s="21">
        <v>40576</v>
      </c>
      <c r="I176" t="s">
        <v>448</v>
      </c>
      <c r="J176">
        <v>31.2</v>
      </c>
      <c r="K176" s="21">
        <v>45465</v>
      </c>
      <c r="L176" t="s">
        <v>62</v>
      </c>
      <c r="T176" t="str">
        <f t="shared" si="9"/>
        <v>U14</v>
      </c>
      <c r="U176" t="str">
        <f t="shared" si="10"/>
        <v>&lt;54</v>
      </c>
      <c r="V176" t="str">
        <f t="shared" si="11"/>
        <v>U14M&lt;54</v>
      </c>
      <c r="W176" t="str">
        <f t="shared" si="12"/>
        <v>ROUGE</v>
      </c>
    </row>
    <row r="177" spans="1:23" x14ac:dyDescent="0.25">
      <c r="A177">
        <v>521308363</v>
      </c>
      <c r="B177" t="s">
        <v>28</v>
      </c>
      <c r="C177" t="s">
        <v>391</v>
      </c>
      <c r="D177" t="s">
        <v>331</v>
      </c>
      <c r="E177" t="s">
        <v>31</v>
      </c>
      <c r="F177" t="s">
        <v>32</v>
      </c>
      <c r="G177">
        <v>14</v>
      </c>
      <c r="H177" s="21">
        <v>40486</v>
      </c>
      <c r="I177" t="s">
        <v>509</v>
      </c>
      <c r="J177">
        <v>54</v>
      </c>
      <c r="K177" s="21">
        <v>45415</v>
      </c>
      <c r="L177" t="s">
        <v>113</v>
      </c>
      <c r="T177" t="str">
        <f t="shared" si="9"/>
        <v>U14</v>
      </c>
      <c r="U177" t="str">
        <f t="shared" si="10"/>
        <v>&lt;54</v>
      </c>
      <c r="V177" t="str">
        <f t="shared" si="11"/>
        <v>U14M&lt;54</v>
      </c>
      <c r="W177" t="str">
        <f t="shared" si="12"/>
        <v>ROUGE</v>
      </c>
    </row>
    <row r="178" spans="1:23" x14ac:dyDescent="0.25">
      <c r="A178">
        <v>532784373</v>
      </c>
      <c r="B178" t="s">
        <v>28</v>
      </c>
      <c r="C178" t="s">
        <v>766</v>
      </c>
      <c r="D178" t="s">
        <v>118</v>
      </c>
      <c r="E178" t="s">
        <v>31</v>
      </c>
      <c r="F178" t="s">
        <v>32</v>
      </c>
      <c r="G178">
        <v>4</v>
      </c>
      <c r="H178" s="21">
        <v>43872</v>
      </c>
      <c r="I178" t="s">
        <v>33</v>
      </c>
      <c r="J178">
        <v>54</v>
      </c>
      <c r="K178" s="21">
        <v>45185</v>
      </c>
      <c r="L178" t="s">
        <v>46</v>
      </c>
      <c r="T178" t="str">
        <f t="shared" si="9"/>
        <v>U8</v>
      </c>
      <c r="U178" t="str">
        <f t="shared" si="10"/>
        <v>&lt;54</v>
      </c>
      <c r="V178" t="str">
        <f t="shared" si="11"/>
        <v>U8M&lt;54</v>
      </c>
      <c r="W178" t="str">
        <f t="shared" si="12"/>
        <v>ORANGE</v>
      </c>
    </row>
    <row r="179" spans="1:23" x14ac:dyDescent="0.25">
      <c r="A179">
        <v>524528389</v>
      </c>
      <c r="B179" t="s">
        <v>28</v>
      </c>
      <c r="C179" t="s">
        <v>1016</v>
      </c>
      <c r="D179" t="s">
        <v>166</v>
      </c>
      <c r="E179" t="s">
        <v>31</v>
      </c>
      <c r="F179" t="s">
        <v>32</v>
      </c>
      <c r="G179">
        <v>7</v>
      </c>
      <c r="H179" s="21">
        <v>42801</v>
      </c>
      <c r="I179" t="s">
        <v>33</v>
      </c>
      <c r="J179">
        <v>54</v>
      </c>
      <c r="K179" s="21">
        <v>45506</v>
      </c>
      <c r="L179" t="s">
        <v>46</v>
      </c>
      <c r="T179" t="str">
        <f t="shared" si="9"/>
        <v>U8</v>
      </c>
      <c r="U179" t="str">
        <f t="shared" si="10"/>
        <v>&lt;54</v>
      </c>
      <c r="V179" t="str">
        <f t="shared" si="11"/>
        <v>U8M&lt;54</v>
      </c>
      <c r="W179" t="str">
        <f t="shared" si="12"/>
        <v>ORANGE</v>
      </c>
    </row>
    <row r="180" spans="1:23" x14ac:dyDescent="0.25">
      <c r="A180">
        <v>527992309</v>
      </c>
      <c r="B180" t="s">
        <v>28</v>
      </c>
      <c r="C180" t="s">
        <v>517</v>
      </c>
      <c r="D180" t="s">
        <v>331</v>
      </c>
      <c r="E180" t="s">
        <v>31</v>
      </c>
      <c r="F180" t="s">
        <v>32</v>
      </c>
      <c r="G180">
        <v>16</v>
      </c>
      <c r="H180" s="21">
        <v>39574</v>
      </c>
      <c r="I180" t="s">
        <v>590</v>
      </c>
      <c r="J180">
        <v>9.5</v>
      </c>
      <c r="K180" s="21">
        <v>45571</v>
      </c>
      <c r="L180" t="s">
        <v>151</v>
      </c>
      <c r="T180" t="str">
        <f t="shared" si="9"/>
        <v>U16</v>
      </c>
      <c r="U180" t="str">
        <f t="shared" si="10"/>
        <v>&lt;12</v>
      </c>
      <c r="V180" t="str">
        <f t="shared" si="11"/>
        <v>U16M&lt;12</v>
      </c>
      <c r="W180" t="str">
        <f t="shared" si="12"/>
        <v>JAUNE</v>
      </c>
    </row>
    <row r="181" spans="1:23" x14ac:dyDescent="0.25">
      <c r="A181">
        <v>522152378</v>
      </c>
      <c r="B181" t="s">
        <v>28</v>
      </c>
      <c r="C181" t="s">
        <v>767</v>
      </c>
      <c r="D181" t="s">
        <v>165</v>
      </c>
      <c r="E181" t="s">
        <v>31</v>
      </c>
      <c r="F181" t="s">
        <v>32</v>
      </c>
      <c r="G181">
        <v>19</v>
      </c>
      <c r="H181" s="21">
        <v>38511</v>
      </c>
      <c r="I181" t="s">
        <v>966</v>
      </c>
      <c r="J181">
        <v>40.5</v>
      </c>
      <c r="K181" s="21">
        <v>45473</v>
      </c>
      <c r="L181" t="s">
        <v>388</v>
      </c>
      <c r="T181" t="b">
        <f t="shared" si="9"/>
        <v>0</v>
      </c>
      <c r="U181" t="str">
        <f t="shared" si="10"/>
        <v>&lt;54</v>
      </c>
      <c r="V181" t="str">
        <f t="shared" si="11"/>
        <v>FAUXM&lt;54</v>
      </c>
      <c r="W181" t="b">
        <f t="shared" si="12"/>
        <v>0</v>
      </c>
    </row>
    <row r="182" spans="1:23" x14ac:dyDescent="0.25">
      <c r="A182">
        <v>534948335</v>
      </c>
      <c r="B182" t="s">
        <v>28</v>
      </c>
      <c r="C182" t="s">
        <v>261</v>
      </c>
      <c r="D182" t="s">
        <v>79</v>
      </c>
      <c r="E182" t="s">
        <v>31</v>
      </c>
      <c r="F182" t="s">
        <v>32</v>
      </c>
      <c r="G182">
        <v>12</v>
      </c>
      <c r="H182" s="21">
        <v>41169</v>
      </c>
      <c r="I182" t="s">
        <v>381</v>
      </c>
      <c r="J182">
        <v>49.4</v>
      </c>
      <c r="K182" s="21">
        <v>45094</v>
      </c>
      <c r="L182" t="s">
        <v>40</v>
      </c>
      <c r="T182" t="str">
        <f t="shared" si="9"/>
        <v>U12</v>
      </c>
      <c r="U182" t="str">
        <f t="shared" si="10"/>
        <v>&lt;54</v>
      </c>
      <c r="V182" t="str">
        <f t="shared" si="11"/>
        <v>U12M&lt;54</v>
      </c>
      <c r="W182" t="str">
        <f t="shared" si="12"/>
        <v>VIOLET</v>
      </c>
    </row>
    <row r="183" spans="1:23" x14ac:dyDescent="0.25">
      <c r="A183">
        <v>512782368</v>
      </c>
      <c r="B183" t="s">
        <v>28</v>
      </c>
      <c r="C183" t="s">
        <v>324</v>
      </c>
      <c r="D183" t="s">
        <v>119</v>
      </c>
      <c r="E183" t="s">
        <v>31</v>
      </c>
      <c r="F183" t="s">
        <v>32</v>
      </c>
      <c r="G183">
        <v>13</v>
      </c>
      <c r="H183" s="21">
        <v>40879</v>
      </c>
      <c r="I183" t="s">
        <v>448</v>
      </c>
      <c r="J183">
        <v>35.200000000000003</v>
      </c>
      <c r="K183" s="21">
        <v>45590</v>
      </c>
      <c r="L183" t="s">
        <v>55</v>
      </c>
      <c r="T183" t="str">
        <f t="shared" si="9"/>
        <v>U14</v>
      </c>
      <c r="U183" t="str">
        <f t="shared" si="10"/>
        <v>&lt;54</v>
      </c>
      <c r="V183" t="str">
        <f t="shared" si="11"/>
        <v>U14M&lt;54</v>
      </c>
      <c r="W183" t="str">
        <f t="shared" si="12"/>
        <v>ROUGE</v>
      </c>
    </row>
    <row r="184" spans="1:23" x14ac:dyDescent="0.25">
      <c r="A184">
        <v>42065286</v>
      </c>
      <c r="B184" t="s">
        <v>28</v>
      </c>
      <c r="C184" t="s">
        <v>519</v>
      </c>
      <c r="D184" t="s">
        <v>355</v>
      </c>
      <c r="E184" t="s">
        <v>31</v>
      </c>
      <c r="F184" t="s">
        <v>32</v>
      </c>
      <c r="G184">
        <v>16</v>
      </c>
      <c r="H184" s="21">
        <v>39590</v>
      </c>
      <c r="I184" t="s">
        <v>590</v>
      </c>
      <c r="J184">
        <v>30.4</v>
      </c>
      <c r="K184" s="21">
        <v>45115</v>
      </c>
      <c r="L184" t="s">
        <v>113</v>
      </c>
      <c r="T184" t="str">
        <f t="shared" si="9"/>
        <v>U16</v>
      </c>
      <c r="U184" t="str">
        <f t="shared" si="10"/>
        <v>&lt;54</v>
      </c>
      <c r="V184" t="str">
        <f t="shared" si="11"/>
        <v>U16M&lt;54</v>
      </c>
      <c r="W184" t="str">
        <f t="shared" si="12"/>
        <v>ROUGE</v>
      </c>
    </row>
    <row r="185" spans="1:23" x14ac:dyDescent="0.25">
      <c r="A185">
        <v>542123371</v>
      </c>
      <c r="B185" t="s">
        <v>28</v>
      </c>
      <c r="C185" t="s">
        <v>88</v>
      </c>
      <c r="D185" t="s">
        <v>223</v>
      </c>
      <c r="E185" t="s">
        <v>31</v>
      </c>
      <c r="F185" t="s">
        <v>32</v>
      </c>
      <c r="G185">
        <v>6</v>
      </c>
      <c r="H185" s="21">
        <v>43394</v>
      </c>
      <c r="I185" t="s">
        <v>33</v>
      </c>
      <c r="J185">
        <v>54</v>
      </c>
      <c r="K185" s="21">
        <v>45233</v>
      </c>
      <c r="L185" t="s">
        <v>46</v>
      </c>
      <c r="T185" t="str">
        <f t="shared" si="9"/>
        <v>U8</v>
      </c>
      <c r="U185" t="str">
        <f t="shared" si="10"/>
        <v>&lt;54</v>
      </c>
      <c r="V185" t="str">
        <f t="shared" si="11"/>
        <v>U8M&lt;54</v>
      </c>
      <c r="W185" t="str">
        <f t="shared" si="12"/>
        <v>ORANGE</v>
      </c>
    </row>
    <row r="186" spans="1:23" x14ac:dyDescent="0.25">
      <c r="A186">
        <v>544649354</v>
      </c>
      <c r="B186" t="s">
        <v>28</v>
      </c>
      <c r="C186" t="s">
        <v>88</v>
      </c>
      <c r="D186" t="s">
        <v>89</v>
      </c>
      <c r="E186" t="s">
        <v>31</v>
      </c>
      <c r="F186" t="s">
        <v>32</v>
      </c>
      <c r="G186">
        <v>9</v>
      </c>
      <c r="H186" s="21">
        <v>42342</v>
      </c>
      <c r="I186" t="s">
        <v>195</v>
      </c>
      <c r="J186">
        <v>45.7</v>
      </c>
      <c r="K186" s="21">
        <v>45500</v>
      </c>
      <c r="L186" t="s">
        <v>46</v>
      </c>
      <c r="T186" t="str">
        <f t="shared" si="9"/>
        <v>U10</v>
      </c>
      <c r="U186" t="str">
        <f t="shared" si="10"/>
        <v>&lt;54</v>
      </c>
      <c r="V186" t="str">
        <f t="shared" si="11"/>
        <v>U10M&lt;54</v>
      </c>
      <c r="W186" t="str">
        <f t="shared" si="12"/>
        <v>ORANGE</v>
      </c>
    </row>
    <row r="187" spans="1:23" x14ac:dyDescent="0.25">
      <c r="A187">
        <v>544648355</v>
      </c>
      <c r="B187" t="s">
        <v>38</v>
      </c>
      <c r="C187" t="s">
        <v>88</v>
      </c>
      <c r="D187" t="s">
        <v>143</v>
      </c>
      <c r="E187" t="s">
        <v>39</v>
      </c>
      <c r="F187" t="s">
        <v>32</v>
      </c>
      <c r="G187">
        <v>10</v>
      </c>
      <c r="H187" s="21">
        <v>41883</v>
      </c>
      <c r="I187" t="s">
        <v>252</v>
      </c>
      <c r="J187">
        <v>48.5</v>
      </c>
      <c r="K187" s="21">
        <v>45500</v>
      </c>
      <c r="L187" t="s">
        <v>46</v>
      </c>
      <c r="T187" t="str">
        <f t="shared" si="9"/>
        <v>U10</v>
      </c>
      <c r="U187" t="str">
        <f t="shared" si="10"/>
        <v>&lt;54</v>
      </c>
      <c r="V187" t="str">
        <f t="shared" si="11"/>
        <v>U10F&lt;54</v>
      </c>
      <c r="W187" t="str">
        <f t="shared" si="12"/>
        <v>ORANGE</v>
      </c>
    </row>
    <row r="188" spans="1:23" x14ac:dyDescent="0.25">
      <c r="A188">
        <v>528200386</v>
      </c>
      <c r="B188" t="s">
        <v>28</v>
      </c>
      <c r="C188" t="s">
        <v>1017</v>
      </c>
      <c r="D188" t="s">
        <v>118</v>
      </c>
      <c r="E188" t="s">
        <v>31</v>
      </c>
      <c r="F188" t="s">
        <v>32</v>
      </c>
      <c r="G188">
        <v>4</v>
      </c>
      <c r="H188" s="21">
        <v>43987</v>
      </c>
      <c r="I188" t="s">
        <v>33</v>
      </c>
      <c r="J188">
        <v>54</v>
      </c>
      <c r="K188" s="21">
        <v>45540</v>
      </c>
      <c r="L188" t="s">
        <v>46</v>
      </c>
      <c r="T188" t="str">
        <f t="shared" si="9"/>
        <v>U8</v>
      </c>
      <c r="U188" t="str">
        <f t="shared" si="10"/>
        <v>&lt;54</v>
      </c>
      <c r="V188" t="str">
        <f t="shared" si="11"/>
        <v>U8M&lt;54</v>
      </c>
      <c r="W188" t="str">
        <f t="shared" si="12"/>
        <v>ORANGE</v>
      </c>
    </row>
    <row r="189" spans="1:23" x14ac:dyDescent="0.25">
      <c r="A189">
        <v>514431331</v>
      </c>
      <c r="B189" t="s">
        <v>28</v>
      </c>
      <c r="C189" t="s">
        <v>207</v>
      </c>
      <c r="D189" t="s">
        <v>165</v>
      </c>
      <c r="E189" t="s">
        <v>31</v>
      </c>
      <c r="F189" t="s">
        <v>32</v>
      </c>
      <c r="G189">
        <v>11</v>
      </c>
      <c r="H189" s="21">
        <v>41382</v>
      </c>
      <c r="I189" t="s">
        <v>314</v>
      </c>
      <c r="J189">
        <v>25.6</v>
      </c>
      <c r="K189" s="21">
        <v>45525</v>
      </c>
      <c r="L189" t="s">
        <v>46</v>
      </c>
      <c r="T189" t="str">
        <f t="shared" si="9"/>
        <v>U12</v>
      </c>
      <c r="U189" t="str">
        <f t="shared" si="10"/>
        <v>&lt;54</v>
      </c>
      <c r="V189" t="str">
        <f t="shared" si="11"/>
        <v>U12M&lt;54</v>
      </c>
      <c r="W189" t="str">
        <f t="shared" si="12"/>
        <v>VIOLET</v>
      </c>
    </row>
    <row r="190" spans="1:23" x14ac:dyDescent="0.25">
      <c r="A190">
        <v>41550345</v>
      </c>
      <c r="B190" t="s">
        <v>28</v>
      </c>
      <c r="C190" t="s">
        <v>599</v>
      </c>
      <c r="D190" t="s">
        <v>119</v>
      </c>
      <c r="E190" t="s">
        <v>31</v>
      </c>
      <c r="F190" t="s">
        <v>32</v>
      </c>
      <c r="G190">
        <v>18</v>
      </c>
      <c r="H190" s="21">
        <v>38960</v>
      </c>
      <c r="I190" t="s">
        <v>671</v>
      </c>
      <c r="J190">
        <v>28.7</v>
      </c>
      <c r="K190" s="21">
        <v>45010</v>
      </c>
      <c r="L190" t="s">
        <v>62</v>
      </c>
      <c r="T190" t="str">
        <f t="shared" si="9"/>
        <v>U18</v>
      </c>
      <c r="U190" t="str">
        <f t="shared" si="10"/>
        <v>&lt;54</v>
      </c>
      <c r="V190" t="str">
        <f t="shared" si="11"/>
        <v>U18M&lt;54</v>
      </c>
      <c r="W190" t="str">
        <f t="shared" si="12"/>
        <v>ROUGE</v>
      </c>
    </row>
    <row r="191" spans="1:23" x14ac:dyDescent="0.25">
      <c r="A191">
        <v>46167351</v>
      </c>
      <c r="B191" t="s">
        <v>28</v>
      </c>
      <c r="C191" t="s">
        <v>648</v>
      </c>
      <c r="D191" t="s">
        <v>615</v>
      </c>
      <c r="E191" t="s">
        <v>31</v>
      </c>
      <c r="F191" t="s">
        <v>32</v>
      </c>
      <c r="G191">
        <v>19</v>
      </c>
      <c r="H191" s="21">
        <v>38462</v>
      </c>
      <c r="I191" t="s">
        <v>966</v>
      </c>
      <c r="J191">
        <v>17</v>
      </c>
      <c r="K191" s="21">
        <v>45533</v>
      </c>
      <c r="L191" t="s">
        <v>388</v>
      </c>
      <c r="T191" t="b">
        <f t="shared" si="9"/>
        <v>0</v>
      </c>
      <c r="U191" t="str">
        <f t="shared" si="10"/>
        <v>&lt;24</v>
      </c>
      <c r="V191" t="str">
        <f t="shared" si="11"/>
        <v>FAUXM&lt;24</v>
      </c>
      <c r="W191" t="b">
        <f t="shared" si="12"/>
        <v>0</v>
      </c>
    </row>
    <row r="192" spans="1:23" x14ac:dyDescent="0.25">
      <c r="A192">
        <v>524279372</v>
      </c>
      <c r="B192" t="s">
        <v>28</v>
      </c>
      <c r="C192" t="s">
        <v>648</v>
      </c>
      <c r="D192" t="s">
        <v>756</v>
      </c>
      <c r="E192" t="s">
        <v>31</v>
      </c>
      <c r="F192" t="s">
        <v>32</v>
      </c>
      <c r="G192">
        <v>14</v>
      </c>
      <c r="H192" s="21">
        <v>40435</v>
      </c>
      <c r="I192" t="s">
        <v>509</v>
      </c>
      <c r="J192">
        <v>54</v>
      </c>
      <c r="K192" s="21">
        <v>45455</v>
      </c>
      <c r="L192" t="s">
        <v>113</v>
      </c>
      <c r="T192" t="str">
        <f t="shared" si="9"/>
        <v>U14</v>
      </c>
      <c r="U192" t="str">
        <f t="shared" si="10"/>
        <v>&lt;54</v>
      </c>
      <c r="V192" t="str">
        <f t="shared" si="11"/>
        <v>U14M&lt;54</v>
      </c>
      <c r="W192" t="str">
        <f t="shared" si="12"/>
        <v>ROUGE</v>
      </c>
    </row>
    <row r="193" spans="1:23" x14ac:dyDescent="0.25">
      <c r="A193">
        <v>529951386</v>
      </c>
      <c r="B193" t="s">
        <v>38</v>
      </c>
      <c r="C193" t="s">
        <v>1018</v>
      </c>
      <c r="D193" t="s">
        <v>1019</v>
      </c>
      <c r="E193" t="s">
        <v>39</v>
      </c>
      <c r="F193" t="s">
        <v>32</v>
      </c>
      <c r="G193">
        <v>5</v>
      </c>
      <c r="H193" s="21">
        <v>43648</v>
      </c>
      <c r="I193" t="s">
        <v>33</v>
      </c>
      <c r="J193">
        <v>54</v>
      </c>
      <c r="K193" s="21">
        <v>45549</v>
      </c>
      <c r="L193" t="s">
        <v>46</v>
      </c>
      <c r="T193" t="str">
        <f t="shared" si="9"/>
        <v>U8</v>
      </c>
      <c r="U193" t="str">
        <f t="shared" si="10"/>
        <v>&lt;54</v>
      </c>
      <c r="V193" t="str">
        <f t="shared" si="11"/>
        <v>U8F&lt;54</v>
      </c>
      <c r="W193" t="str">
        <f t="shared" si="12"/>
        <v>ORANGE</v>
      </c>
    </row>
    <row r="194" spans="1:23" x14ac:dyDescent="0.25">
      <c r="A194">
        <v>519370344</v>
      </c>
      <c r="B194" t="s">
        <v>28</v>
      </c>
      <c r="C194" t="s">
        <v>1018</v>
      </c>
      <c r="D194" t="s">
        <v>259</v>
      </c>
      <c r="E194" t="s">
        <v>31</v>
      </c>
      <c r="F194" t="s">
        <v>32</v>
      </c>
      <c r="G194">
        <v>13</v>
      </c>
      <c r="H194" s="21">
        <v>40568</v>
      </c>
      <c r="I194" t="s">
        <v>448</v>
      </c>
      <c r="J194">
        <v>40.700000000000003</v>
      </c>
      <c r="K194" s="21">
        <v>45508</v>
      </c>
      <c r="L194" t="s">
        <v>46</v>
      </c>
      <c r="T194" t="str">
        <f t="shared" si="9"/>
        <v>U14</v>
      </c>
      <c r="U194" t="str">
        <f t="shared" si="10"/>
        <v>&lt;54</v>
      </c>
      <c r="V194" t="str">
        <f t="shared" si="11"/>
        <v>U14M&lt;54</v>
      </c>
      <c r="W194" t="str">
        <f t="shared" si="12"/>
        <v>ROUGE</v>
      </c>
    </row>
    <row r="195" spans="1:23" x14ac:dyDescent="0.25">
      <c r="A195">
        <v>535055333</v>
      </c>
      <c r="B195" t="s">
        <v>28</v>
      </c>
      <c r="C195" t="s">
        <v>392</v>
      </c>
      <c r="D195" t="s">
        <v>393</v>
      </c>
      <c r="E195" t="s">
        <v>31</v>
      </c>
      <c r="F195" t="s">
        <v>32</v>
      </c>
      <c r="G195">
        <v>14</v>
      </c>
      <c r="H195" s="21">
        <v>40494</v>
      </c>
      <c r="I195" t="s">
        <v>509</v>
      </c>
      <c r="J195">
        <v>17</v>
      </c>
      <c r="K195" s="21">
        <v>45557</v>
      </c>
      <c r="L195" t="s">
        <v>46</v>
      </c>
      <c r="T195" t="str">
        <f t="shared" ref="T195:T258" si="13">IF(LEFT(I195,4)="ENFA","U8",IF(LEFT(I195,4)="POUC","U10",IF(LEFT(I195,4)="POUS","U12",IF(LEFT(I195,4)="BENJ","U14",IF(LEFT(I195,4)="MINI","U16",IF(LEFT(I195,4)="CADE","U18"))))))</f>
        <v>U14</v>
      </c>
      <c r="U195" t="str">
        <f t="shared" ref="U195:U258" si="14">IF(J195&lt;12,"&lt;12",IF(J195&lt;24,"&lt;24",IF(J195&lt;55,"&lt;54")))</f>
        <v>&lt;24</v>
      </c>
      <c r="V195" t="str">
        <f t="shared" ref="V195:V258" si="15">_xlfn.CONCAT(T195,E195,U195)</f>
        <v>U14M&lt;24</v>
      </c>
      <c r="W195" t="str">
        <f t="shared" ref="W195:W258" si="16">IF(LEFT(V195,2)="U8","ORANGE",IF(V195="U10M&lt;54","ORANGE",IF(V195="U10F&lt;54","ORANGE",IF(V195="U10M&lt;24","ROUGE",IF(V195="U10F&lt;24","VIOLET",IF(V195="U10M&lt;12","ROUGE",IF(V195="U10F&lt;12","VIOLET",IF(V195="U12M&lt;54","VIOLET",IF(V195="U12F&lt;54","VIOLET",IF(V195="U12M&lt;24","ROUGE",IF(V195="U12F&lt;24","VIOLET",IF(V195="U12M&lt;12","ROUGE",IF(V195="U12F&lt;12","ROUGE",IF(V195="U14M&lt;54","ROUGE",IF(V195="U14F&lt;54","VIOLET",IF(V195="U14M&lt;24","BLEU",IF(V195="U14F&lt;24","ROUGE",IF(V195="U14M&lt;12","JAUNE",IF(V195="U14F&lt;12","ROUGE",IF(V195="U16M&lt;54","ROUGE",IF(V195="U16F&lt;54","VIOLET",IF(V195="U16M&lt;24","BLEU",IF(V195="U16F&lt;24","ROUGE",IF(V195="U16M&lt;12","JAUNE",IF(V195="U16F&lt;12","ROUGE",IF(V195="U18M&lt;54","ROUGE",IF(V195="U18F&lt;54","VIOLET",IF(V195="U18M&lt;24","BLEU",IF(V195="U18F&lt;24","ROUGE",IF(V195="U18M&lt;12","JAUNE",IF(V195="U18F&lt;12","ROUGE")))))))))))))))))))))))))))))))</f>
        <v>BLEU</v>
      </c>
    </row>
    <row r="196" spans="1:23" x14ac:dyDescent="0.25">
      <c r="A196">
        <v>534407375</v>
      </c>
      <c r="B196" t="s">
        <v>28</v>
      </c>
      <c r="C196" t="s">
        <v>392</v>
      </c>
      <c r="D196" t="s">
        <v>373</v>
      </c>
      <c r="E196" t="s">
        <v>31</v>
      </c>
      <c r="F196" t="s">
        <v>32</v>
      </c>
      <c r="G196">
        <v>18</v>
      </c>
      <c r="H196" s="21">
        <v>39050</v>
      </c>
      <c r="I196" t="s">
        <v>671</v>
      </c>
      <c r="J196">
        <v>49.3</v>
      </c>
      <c r="K196" s="21">
        <v>45458</v>
      </c>
      <c r="L196" t="s">
        <v>46</v>
      </c>
      <c r="T196" t="str">
        <f t="shared" si="13"/>
        <v>U18</v>
      </c>
      <c r="U196" t="str">
        <f t="shared" si="14"/>
        <v>&lt;54</v>
      </c>
      <c r="V196" t="str">
        <f t="shared" si="15"/>
        <v>U18M&lt;54</v>
      </c>
      <c r="W196" t="str">
        <f t="shared" si="16"/>
        <v>ROUGE</v>
      </c>
    </row>
    <row r="197" spans="1:23" x14ac:dyDescent="0.25">
      <c r="A197">
        <v>531835284</v>
      </c>
      <c r="B197" t="s">
        <v>28</v>
      </c>
      <c r="C197" t="s">
        <v>325</v>
      </c>
      <c r="D197" t="s">
        <v>105</v>
      </c>
      <c r="E197" t="s">
        <v>31</v>
      </c>
      <c r="F197" t="s">
        <v>32</v>
      </c>
      <c r="G197">
        <v>13</v>
      </c>
      <c r="H197" s="21">
        <v>40600</v>
      </c>
      <c r="I197" t="s">
        <v>448</v>
      </c>
      <c r="J197">
        <v>17.8</v>
      </c>
      <c r="K197" s="21">
        <v>45557</v>
      </c>
      <c r="L197" t="s">
        <v>43</v>
      </c>
      <c r="T197" t="str">
        <f t="shared" si="13"/>
        <v>U14</v>
      </c>
      <c r="U197" t="str">
        <f t="shared" si="14"/>
        <v>&lt;24</v>
      </c>
      <c r="V197" t="str">
        <f t="shared" si="15"/>
        <v>U14M&lt;24</v>
      </c>
      <c r="W197" t="str">
        <f t="shared" si="16"/>
        <v>BLEU</v>
      </c>
    </row>
    <row r="198" spans="1:23" x14ac:dyDescent="0.25">
      <c r="A198">
        <v>526317371</v>
      </c>
      <c r="B198" t="s">
        <v>28</v>
      </c>
      <c r="C198" t="s">
        <v>768</v>
      </c>
      <c r="D198" t="s">
        <v>76</v>
      </c>
      <c r="E198" t="s">
        <v>31</v>
      </c>
      <c r="F198" t="s">
        <v>32</v>
      </c>
      <c r="G198">
        <v>13</v>
      </c>
      <c r="H198" s="21">
        <v>40823</v>
      </c>
      <c r="I198" t="s">
        <v>448</v>
      </c>
      <c r="J198">
        <v>54</v>
      </c>
      <c r="K198" s="21">
        <v>45137</v>
      </c>
      <c r="L198" t="s">
        <v>46</v>
      </c>
      <c r="T198" t="str">
        <f t="shared" si="13"/>
        <v>U14</v>
      </c>
      <c r="U198" t="str">
        <f t="shared" si="14"/>
        <v>&lt;54</v>
      </c>
      <c r="V198" t="str">
        <f t="shared" si="15"/>
        <v>U14M&lt;54</v>
      </c>
      <c r="W198" t="str">
        <f t="shared" si="16"/>
        <v>ROUGE</v>
      </c>
    </row>
    <row r="199" spans="1:23" x14ac:dyDescent="0.25">
      <c r="A199">
        <v>534248369</v>
      </c>
      <c r="B199" t="s">
        <v>28</v>
      </c>
      <c r="C199" t="s">
        <v>326</v>
      </c>
      <c r="D199" t="s">
        <v>677</v>
      </c>
      <c r="E199" t="s">
        <v>31</v>
      </c>
      <c r="F199" t="s">
        <v>32</v>
      </c>
      <c r="G199">
        <v>9</v>
      </c>
      <c r="H199" s="21">
        <v>42139</v>
      </c>
      <c r="I199" t="s">
        <v>195</v>
      </c>
      <c r="J199">
        <v>54</v>
      </c>
      <c r="K199" s="21">
        <v>44835</v>
      </c>
      <c r="L199" t="s">
        <v>113</v>
      </c>
      <c r="T199" t="str">
        <f t="shared" si="13"/>
        <v>U10</v>
      </c>
      <c r="U199" t="str">
        <f t="shared" si="14"/>
        <v>&lt;54</v>
      </c>
      <c r="V199" t="str">
        <f t="shared" si="15"/>
        <v>U10M&lt;54</v>
      </c>
      <c r="W199" t="str">
        <f t="shared" si="16"/>
        <v>ORANGE</v>
      </c>
    </row>
    <row r="200" spans="1:23" x14ac:dyDescent="0.25">
      <c r="A200">
        <v>3783366</v>
      </c>
      <c r="B200" t="s">
        <v>28</v>
      </c>
      <c r="C200" t="s">
        <v>326</v>
      </c>
      <c r="D200" t="s">
        <v>124</v>
      </c>
      <c r="E200" t="s">
        <v>31</v>
      </c>
      <c r="F200" t="s">
        <v>32</v>
      </c>
      <c r="G200">
        <v>13</v>
      </c>
      <c r="H200" s="21">
        <v>40587</v>
      </c>
      <c r="I200" t="s">
        <v>448</v>
      </c>
      <c r="J200">
        <v>54</v>
      </c>
      <c r="K200" s="21">
        <v>45446</v>
      </c>
      <c r="L200" t="s">
        <v>62</v>
      </c>
      <c r="T200" t="str">
        <f t="shared" si="13"/>
        <v>U14</v>
      </c>
      <c r="U200" t="str">
        <f t="shared" si="14"/>
        <v>&lt;54</v>
      </c>
      <c r="V200" t="str">
        <f t="shared" si="15"/>
        <v>U14M&lt;54</v>
      </c>
      <c r="W200" t="str">
        <f t="shared" si="16"/>
        <v>ROUGE</v>
      </c>
    </row>
    <row r="201" spans="1:23" x14ac:dyDescent="0.25">
      <c r="A201">
        <v>531016383</v>
      </c>
      <c r="B201" t="s">
        <v>28</v>
      </c>
      <c r="C201" t="s">
        <v>208</v>
      </c>
      <c r="D201" t="s">
        <v>1020</v>
      </c>
      <c r="E201" t="s">
        <v>31</v>
      </c>
      <c r="F201" t="s">
        <v>32</v>
      </c>
      <c r="G201">
        <v>7</v>
      </c>
      <c r="H201" s="21">
        <v>42762</v>
      </c>
      <c r="I201" t="s">
        <v>33</v>
      </c>
      <c r="J201">
        <v>54</v>
      </c>
      <c r="K201" s="21">
        <v>45553</v>
      </c>
      <c r="L201" t="s">
        <v>43</v>
      </c>
      <c r="T201" t="str">
        <f t="shared" si="13"/>
        <v>U8</v>
      </c>
      <c r="U201" t="str">
        <f t="shared" si="14"/>
        <v>&lt;54</v>
      </c>
      <c r="V201" t="str">
        <f t="shared" si="15"/>
        <v>U8M&lt;54</v>
      </c>
      <c r="W201" t="str">
        <f t="shared" si="16"/>
        <v>ORANGE</v>
      </c>
    </row>
    <row r="202" spans="1:23" x14ac:dyDescent="0.25">
      <c r="A202">
        <v>531018381</v>
      </c>
      <c r="B202" t="s">
        <v>28</v>
      </c>
      <c r="C202" t="s">
        <v>208</v>
      </c>
      <c r="D202" t="s">
        <v>223</v>
      </c>
      <c r="E202" t="s">
        <v>31</v>
      </c>
      <c r="F202" t="s">
        <v>32</v>
      </c>
      <c r="G202">
        <v>6</v>
      </c>
      <c r="H202" s="21">
        <v>43258</v>
      </c>
      <c r="I202" t="s">
        <v>33</v>
      </c>
      <c r="J202">
        <v>54</v>
      </c>
      <c r="K202" s="21">
        <v>45553</v>
      </c>
      <c r="L202" t="s">
        <v>43</v>
      </c>
      <c r="T202" t="str">
        <f t="shared" si="13"/>
        <v>U8</v>
      </c>
      <c r="U202" t="str">
        <f t="shared" si="14"/>
        <v>&lt;54</v>
      </c>
      <c r="V202" t="str">
        <f t="shared" si="15"/>
        <v>U8M&lt;54</v>
      </c>
      <c r="W202" t="str">
        <f t="shared" si="16"/>
        <v>ORANGE</v>
      </c>
    </row>
    <row r="203" spans="1:23" x14ac:dyDescent="0.25">
      <c r="A203">
        <v>45854355</v>
      </c>
      <c r="B203" t="s">
        <v>47</v>
      </c>
      <c r="C203" t="s">
        <v>327</v>
      </c>
      <c r="D203" t="s">
        <v>167</v>
      </c>
      <c r="E203" t="s">
        <v>39</v>
      </c>
      <c r="F203" t="s">
        <v>32</v>
      </c>
      <c r="G203">
        <v>13</v>
      </c>
      <c r="H203" s="21">
        <v>40892</v>
      </c>
      <c r="I203" t="s">
        <v>448</v>
      </c>
      <c r="J203">
        <v>27.1</v>
      </c>
      <c r="K203" s="21">
        <v>45564</v>
      </c>
      <c r="L203" t="s">
        <v>34</v>
      </c>
      <c r="T203" t="str">
        <f t="shared" si="13"/>
        <v>U14</v>
      </c>
      <c r="U203" t="str">
        <f t="shared" si="14"/>
        <v>&lt;54</v>
      </c>
      <c r="V203" t="str">
        <f t="shared" si="15"/>
        <v>U14F&lt;54</v>
      </c>
      <c r="W203" t="str">
        <f t="shared" si="16"/>
        <v>VIOLET</v>
      </c>
    </row>
    <row r="204" spans="1:23" x14ac:dyDescent="0.25">
      <c r="A204">
        <v>535525316</v>
      </c>
      <c r="B204" t="s">
        <v>28</v>
      </c>
      <c r="C204" t="s">
        <v>327</v>
      </c>
      <c r="D204" t="s">
        <v>44</v>
      </c>
      <c r="E204" t="s">
        <v>31</v>
      </c>
      <c r="F204" t="s">
        <v>32</v>
      </c>
      <c r="G204">
        <v>13</v>
      </c>
      <c r="H204" s="21">
        <v>40853</v>
      </c>
      <c r="I204" t="s">
        <v>448</v>
      </c>
      <c r="J204">
        <v>54</v>
      </c>
      <c r="K204" s="21">
        <v>45417</v>
      </c>
      <c r="L204" t="s">
        <v>34</v>
      </c>
      <c r="T204" t="str">
        <f t="shared" si="13"/>
        <v>U14</v>
      </c>
      <c r="U204" t="str">
        <f t="shared" si="14"/>
        <v>&lt;54</v>
      </c>
      <c r="V204" t="str">
        <f t="shared" si="15"/>
        <v>U14M&lt;54</v>
      </c>
      <c r="W204" t="str">
        <f t="shared" si="16"/>
        <v>ROUGE</v>
      </c>
    </row>
    <row r="205" spans="1:23" x14ac:dyDescent="0.25">
      <c r="A205">
        <v>41539349</v>
      </c>
      <c r="B205" t="s">
        <v>28</v>
      </c>
      <c r="C205" t="s">
        <v>328</v>
      </c>
      <c r="D205" t="s">
        <v>329</v>
      </c>
      <c r="E205" t="s">
        <v>31</v>
      </c>
      <c r="F205" t="s">
        <v>32</v>
      </c>
      <c r="G205">
        <v>13</v>
      </c>
      <c r="H205" s="21">
        <v>40665</v>
      </c>
      <c r="I205" t="s">
        <v>448</v>
      </c>
      <c r="J205">
        <v>37.799999999999997</v>
      </c>
      <c r="K205" s="21">
        <v>45446</v>
      </c>
      <c r="L205" t="s">
        <v>55</v>
      </c>
      <c r="T205" t="str">
        <f t="shared" si="13"/>
        <v>U14</v>
      </c>
      <c r="U205" t="str">
        <f t="shared" si="14"/>
        <v>&lt;54</v>
      </c>
      <c r="V205" t="str">
        <f t="shared" si="15"/>
        <v>U14M&lt;54</v>
      </c>
      <c r="W205" t="str">
        <f t="shared" si="16"/>
        <v>ROUGE</v>
      </c>
    </row>
    <row r="206" spans="1:23" x14ac:dyDescent="0.25">
      <c r="A206">
        <v>43089318</v>
      </c>
      <c r="B206" t="s">
        <v>28</v>
      </c>
      <c r="C206" t="s">
        <v>708</v>
      </c>
      <c r="D206" t="s">
        <v>384</v>
      </c>
      <c r="E206" t="s">
        <v>31</v>
      </c>
      <c r="F206" t="s">
        <v>32</v>
      </c>
      <c r="G206">
        <v>17</v>
      </c>
      <c r="H206" s="21">
        <v>39153</v>
      </c>
      <c r="I206" t="s">
        <v>639</v>
      </c>
      <c r="J206">
        <v>11.9</v>
      </c>
      <c r="K206" s="21">
        <v>45564</v>
      </c>
      <c r="L206" t="s">
        <v>46</v>
      </c>
      <c r="T206" t="str">
        <f t="shared" si="13"/>
        <v>U18</v>
      </c>
      <c r="U206" t="str">
        <f t="shared" si="14"/>
        <v>&lt;12</v>
      </c>
      <c r="V206" t="str">
        <f t="shared" si="15"/>
        <v>U18M&lt;12</v>
      </c>
      <c r="W206" t="str">
        <f t="shared" si="16"/>
        <v>JAUNE</v>
      </c>
    </row>
    <row r="207" spans="1:23" x14ac:dyDescent="0.25">
      <c r="A207">
        <v>42388323</v>
      </c>
      <c r="B207" t="s">
        <v>28</v>
      </c>
      <c r="C207" t="s">
        <v>330</v>
      </c>
      <c r="D207" t="s">
        <v>331</v>
      </c>
      <c r="E207" t="s">
        <v>31</v>
      </c>
      <c r="F207" t="s">
        <v>32</v>
      </c>
      <c r="G207">
        <v>13</v>
      </c>
      <c r="H207" s="21">
        <v>40746</v>
      </c>
      <c r="I207" t="s">
        <v>448</v>
      </c>
      <c r="J207">
        <v>34</v>
      </c>
      <c r="K207" s="21">
        <v>45466</v>
      </c>
      <c r="L207" t="s">
        <v>34</v>
      </c>
      <c r="T207" t="str">
        <f t="shared" si="13"/>
        <v>U14</v>
      </c>
      <c r="U207" t="str">
        <f t="shared" si="14"/>
        <v>&lt;54</v>
      </c>
      <c r="V207" t="str">
        <f t="shared" si="15"/>
        <v>U14M&lt;54</v>
      </c>
      <c r="W207" t="str">
        <f t="shared" si="16"/>
        <v>ROUGE</v>
      </c>
    </row>
    <row r="208" spans="1:23" x14ac:dyDescent="0.25">
      <c r="A208">
        <v>530755318</v>
      </c>
      <c r="B208" t="s">
        <v>28</v>
      </c>
      <c r="C208" t="s">
        <v>1021</v>
      </c>
      <c r="D208" t="s">
        <v>426</v>
      </c>
      <c r="E208" t="s">
        <v>31</v>
      </c>
      <c r="F208" t="s">
        <v>32</v>
      </c>
      <c r="G208">
        <v>18</v>
      </c>
      <c r="H208" s="21">
        <v>38789</v>
      </c>
      <c r="I208" t="s">
        <v>671</v>
      </c>
      <c r="J208">
        <v>31.2</v>
      </c>
      <c r="K208" s="21">
        <v>44373</v>
      </c>
      <c r="L208" t="s">
        <v>58</v>
      </c>
      <c r="T208" t="str">
        <f t="shared" si="13"/>
        <v>U18</v>
      </c>
      <c r="U208" t="str">
        <f t="shared" si="14"/>
        <v>&lt;54</v>
      </c>
      <c r="V208" t="str">
        <f t="shared" si="15"/>
        <v>U18M&lt;54</v>
      </c>
      <c r="W208" t="str">
        <f t="shared" si="16"/>
        <v>ROUGE</v>
      </c>
    </row>
    <row r="209" spans="1:23" x14ac:dyDescent="0.25">
      <c r="A209">
        <v>44396374</v>
      </c>
      <c r="B209" t="s">
        <v>28</v>
      </c>
      <c r="C209" t="s">
        <v>210</v>
      </c>
      <c r="D209" t="s">
        <v>769</v>
      </c>
      <c r="E209" t="s">
        <v>31</v>
      </c>
      <c r="F209" t="s">
        <v>32</v>
      </c>
      <c r="G209">
        <v>6</v>
      </c>
      <c r="H209" s="21">
        <v>43145</v>
      </c>
      <c r="I209" t="s">
        <v>33</v>
      </c>
      <c r="J209">
        <v>54</v>
      </c>
      <c r="K209" s="21">
        <v>45466</v>
      </c>
      <c r="L209" t="s">
        <v>34</v>
      </c>
      <c r="T209" t="str">
        <f t="shared" si="13"/>
        <v>U8</v>
      </c>
      <c r="U209" t="str">
        <f t="shared" si="14"/>
        <v>&lt;54</v>
      </c>
      <c r="V209" t="str">
        <f t="shared" si="15"/>
        <v>U8M&lt;54</v>
      </c>
      <c r="W209" t="str">
        <f t="shared" si="16"/>
        <v>ORANGE</v>
      </c>
    </row>
    <row r="210" spans="1:23" x14ac:dyDescent="0.25">
      <c r="A210">
        <v>534833360</v>
      </c>
      <c r="B210" t="s">
        <v>38</v>
      </c>
      <c r="C210" t="s">
        <v>210</v>
      </c>
      <c r="D210" t="s">
        <v>197</v>
      </c>
      <c r="E210" t="s">
        <v>39</v>
      </c>
      <c r="F210" t="s">
        <v>32</v>
      </c>
      <c r="G210">
        <v>8</v>
      </c>
      <c r="H210" s="21">
        <v>42636</v>
      </c>
      <c r="I210" t="s">
        <v>33</v>
      </c>
      <c r="J210">
        <v>54</v>
      </c>
      <c r="K210" s="21">
        <v>45465</v>
      </c>
      <c r="L210" t="s">
        <v>34</v>
      </c>
      <c r="T210" t="str">
        <f t="shared" si="13"/>
        <v>U8</v>
      </c>
      <c r="U210" t="str">
        <f t="shared" si="14"/>
        <v>&lt;54</v>
      </c>
      <c r="V210" t="str">
        <f t="shared" si="15"/>
        <v>U8F&lt;54</v>
      </c>
      <c r="W210" t="str">
        <f t="shared" si="16"/>
        <v>ORANGE</v>
      </c>
    </row>
    <row r="211" spans="1:23" x14ac:dyDescent="0.25">
      <c r="A211">
        <v>44369339</v>
      </c>
      <c r="B211" t="s">
        <v>28</v>
      </c>
      <c r="C211" t="s">
        <v>210</v>
      </c>
      <c r="D211" t="s">
        <v>125</v>
      </c>
      <c r="E211" t="s">
        <v>31</v>
      </c>
      <c r="F211" t="s">
        <v>32</v>
      </c>
      <c r="G211">
        <v>11</v>
      </c>
      <c r="H211" s="21">
        <v>41621</v>
      </c>
      <c r="I211" t="s">
        <v>314</v>
      </c>
      <c r="J211">
        <v>23.3</v>
      </c>
      <c r="K211" s="21">
        <v>45533</v>
      </c>
      <c r="L211" t="s">
        <v>34</v>
      </c>
      <c r="T211" t="str">
        <f t="shared" si="13"/>
        <v>U12</v>
      </c>
      <c r="U211" t="str">
        <f t="shared" si="14"/>
        <v>&lt;24</v>
      </c>
      <c r="V211" t="str">
        <f t="shared" si="15"/>
        <v>U12M&lt;24</v>
      </c>
      <c r="W211" t="str">
        <f t="shared" si="16"/>
        <v>ROUGE</v>
      </c>
    </row>
    <row r="212" spans="1:23" x14ac:dyDescent="0.25">
      <c r="A212">
        <v>527974365</v>
      </c>
      <c r="B212" t="s">
        <v>38</v>
      </c>
      <c r="C212" t="s">
        <v>394</v>
      </c>
      <c r="D212" t="s">
        <v>395</v>
      </c>
      <c r="E212" t="s">
        <v>39</v>
      </c>
      <c r="F212" t="s">
        <v>32</v>
      </c>
      <c r="G212">
        <v>14</v>
      </c>
      <c r="H212" s="21">
        <v>40224</v>
      </c>
      <c r="I212" t="s">
        <v>509</v>
      </c>
      <c r="J212">
        <v>54</v>
      </c>
      <c r="K212" s="21">
        <v>45452</v>
      </c>
      <c r="L212" t="s">
        <v>113</v>
      </c>
      <c r="T212" t="str">
        <f t="shared" si="13"/>
        <v>U14</v>
      </c>
      <c r="U212" t="str">
        <f t="shared" si="14"/>
        <v>&lt;54</v>
      </c>
      <c r="V212" t="str">
        <f t="shared" si="15"/>
        <v>U14F&lt;54</v>
      </c>
      <c r="W212" t="str">
        <f t="shared" si="16"/>
        <v>VIOLET</v>
      </c>
    </row>
    <row r="213" spans="1:23" x14ac:dyDescent="0.25">
      <c r="A213">
        <v>42594251</v>
      </c>
      <c r="B213" t="s">
        <v>28</v>
      </c>
      <c r="C213" t="s">
        <v>1022</v>
      </c>
      <c r="D213" t="s">
        <v>674</v>
      </c>
      <c r="E213" t="s">
        <v>31</v>
      </c>
      <c r="F213" t="s">
        <v>32</v>
      </c>
      <c r="G213">
        <v>20</v>
      </c>
      <c r="H213" s="21">
        <v>38001</v>
      </c>
      <c r="I213" t="s">
        <v>966</v>
      </c>
      <c r="J213">
        <v>27.7</v>
      </c>
      <c r="K213" s="21">
        <v>44730</v>
      </c>
      <c r="L213" t="s">
        <v>43</v>
      </c>
      <c r="T213" t="b">
        <f t="shared" si="13"/>
        <v>0</v>
      </c>
      <c r="U213" t="str">
        <f t="shared" si="14"/>
        <v>&lt;54</v>
      </c>
      <c r="V213" t="str">
        <f t="shared" si="15"/>
        <v>FAUXM&lt;54</v>
      </c>
      <c r="W213" t="b">
        <f t="shared" si="16"/>
        <v>0</v>
      </c>
    </row>
    <row r="214" spans="1:23" x14ac:dyDescent="0.25">
      <c r="A214">
        <v>516702384</v>
      </c>
      <c r="B214" t="s">
        <v>28</v>
      </c>
      <c r="C214" t="s">
        <v>1023</v>
      </c>
      <c r="D214" t="s">
        <v>387</v>
      </c>
      <c r="E214" t="s">
        <v>31</v>
      </c>
      <c r="F214" t="s">
        <v>32</v>
      </c>
      <c r="G214">
        <v>10</v>
      </c>
      <c r="H214" s="21">
        <v>41824</v>
      </c>
      <c r="I214" t="s">
        <v>252</v>
      </c>
      <c r="J214">
        <v>52</v>
      </c>
      <c r="K214" s="21">
        <v>45458</v>
      </c>
      <c r="L214" t="s">
        <v>46</v>
      </c>
      <c r="T214" t="str">
        <f t="shared" si="13"/>
        <v>U10</v>
      </c>
      <c r="U214" t="str">
        <f t="shared" si="14"/>
        <v>&lt;54</v>
      </c>
      <c r="V214" t="str">
        <f t="shared" si="15"/>
        <v>U10M&lt;54</v>
      </c>
      <c r="W214" t="str">
        <f t="shared" si="16"/>
        <v>ORANGE</v>
      </c>
    </row>
    <row r="215" spans="1:23" x14ac:dyDescent="0.25">
      <c r="A215">
        <v>526686311</v>
      </c>
      <c r="B215" t="s">
        <v>38</v>
      </c>
      <c r="C215" t="s">
        <v>601</v>
      </c>
      <c r="D215" t="s">
        <v>602</v>
      </c>
      <c r="E215" t="s">
        <v>39</v>
      </c>
      <c r="F215" t="s">
        <v>32</v>
      </c>
      <c r="G215">
        <v>18</v>
      </c>
      <c r="H215" s="21">
        <v>38982</v>
      </c>
      <c r="I215" t="s">
        <v>672</v>
      </c>
      <c r="J215">
        <v>41.1</v>
      </c>
      <c r="K215" s="21">
        <v>45533</v>
      </c>
      <c r="L215" t="s">
        <v>46</v>
      </c>
      <c r="T215" t="str">
        <f t="shared" si="13"/>
        <v>U18</v>
      </c>
      <c r="U215" t="str">
        <f t="shared" si="14"/>
        <v>&lt;54</v>
      </c>
      <c r="V215" t="str">
        <f t="shared" si="15"/>
        <v>U18F&lt;54</v>
      </c>
      <c r="W215" t="str">
        <f t="shared" si="16"/>
        <v>VIOLET</v>
      </c>
    </row>
    <row r="216" spans="1:23" x14ac:dyDescent="0.25">
      <c r="A216">
        <v>525859387</v>
      </c>
      <c r="B216" t="s">
        <v>38</v>
      </c>
      <c r="C216" t="s">
        <v>1024</v>
      </c>
      <c r="D216" t="s">
        <v>198</v>
      </c>
      <c r="E216" t="s">
        <v>39</v>
      </c>
      <c r="F216" t="s">
        <v>32</v>
      </c>
      <c r="G216">
        <v>8</v>
      </c>
      <c r="H216" s="21">
        <v>42611</v>
      </c>
      <c r="I216" t="s">
        <v>33</v>
      </c>
      <c r="J216">
        <v>54</v>
      </c>
      <c r="K216" s="21">
        <v>45520</v>
      </c>
      <c r="L216" t="s">
        <v>46</v>
      </c>
      <c r="T216" t="str">
        <f t="shared" si="13"/>
        <v>U8</v>
      </c>
      <c r="U216" t="str">
        <f t="shared" si="14"/>
        <v>&lt;54</v>
      </c>
      <c r="V216" t="str">
        <f t="shared" si="15"/>
        <v>U8F&lt;54</v>
      </c>
      <c r="W216" t="str">
        <f t="shared" si="16"/>
        <v>ORANGE</v>
      </c>
    </row>
    <row r="217" spans="1:23" x14ac:dyDescent="0.25">
      <c r="A217">
        <v>48928313</v>
      </c>
      <c r="B217" t="s">
        <v>28</v>
      </c>
      <c r="C217" t="s">
        <v>1025</v>
      </c>
      <c r="D217" t="s">
        <v>1026</v>
      </c>
      <c r="E217" t="s">
        <v>31</v>
      </c>
      <c r="F217" t="s">
        <v>32</v>
      </c>
      <c r="G217">
        <v>13</v>
      </c>
      <c r="H217" s="21">
        <v>40561</v>
      </c>
      <c r="I217" t="s">
        <v>448</v>
      </c>
      <c r="J217">
        <v>18.399999999999999</v>
      </c>
      <c r="K217" s="21">
        <v>44786</v>
      </c>
      <c r="L217" t="s">
        <v>600</v>
      </c>
      <c r="T217" t="str">
        <f t="shared" si="13"/>
        <v>U14</v>
      </c>
      <c r="U217" t="str">
        <f t="shared" si="14"/>
        <v>&lt;24</v>
      </c>
      <c r="V217" t="str">
        <f t="shared" si="15"/>
        <v>U14M&lt;24</v>
      </c>
      <c r="W217" t="str">
        <f t="shared" si="16"/>
        <v>BLEU</v>
      </c>
    </row>
    <row r="218" spans="1:23" x14ac:dyDescent="0.25">
      <c r="A218">
        <v>529411370</v>
      </c>
      <c r="B218" t="s">
        <v>28</v>
      </c>
      <c r="C218" t="s">
        <v>770</v>
      </c>
      <c r="D218" t="s">
        <v>422</v>
      </c>
      <c r="E218" t="s">
        <v>31</v>
      </c>
      <c r="F218" t="s">
        <v>32</v>
      </c>
      <c r="G218">
        <v>8</v>
      </c>
      <c r="H218" s="21">
        <v>42418</v>
      </c>
      <c r="I218" t="s">
        <v>33</v>
      </c>
      <c r="J218">
        <v>54</v>
      </c>
      <c r="K218" s="21">
        <v>45171</v>
      </c>
      <c r="L218" t="s">
        <v>113</v>
      </c>
      <c r="T218" t="str">
        <f t="shared" si="13"/>
        <v>U8</v>
      </c>
      <c r="U218" t="str">
        <f t="shared" si="14"/>
        <v>&lt;54</v>
      </c>
      <c r="V218" t="str">
        <f t="shared" si="15"/>
        <v>U8M&lt;54</v>
      </c>
      <c r="W218" t="str">
        <f t="shared" si="16"/>
        <v>ORANGE</v>
      </c>
    </row>
    <row r="219" spans="1:23" x14ac:dyDescent="0.25">
      <c r="A219">
        <v>41521388</v>
      </c>
      <c r="B219" t="s">
        <v>28</v>
      </c>
      <c r="C219" t="s">
        <v>1027</v>
      </c>
      <c r="D219" t="s">
        <v>1028</v>
      </c>
      <c r="E219" t="s">
        <v>31</v>
      </c>
      <c r="F219" t="s">
        <v>32</v>
      </c>
      <c r="G219">
        <v>9</v>
      </c>
      <c r="H219" s="21">
        <v>42111</v>
      </c>
      <c r="I219" t="s">
        <v>195</v>
      </c>
      <c r="J219">
        <v>54</v>
      </c>
      <c r="K219" s="21">
        <v>45465</v>
      </c>
      <c r="L219" t="s">
        <v>62</v>
      </c>
      <c r="T219" t="str">
        <f t="shared" si="13"/>
        <v>U10</v>
      </c>
      <c r="U219" t="str">
        <f t="shared" si="14"/>
        <v>&lt;54</v>
      </c>
      <c r="V219" t="str">
        <f t="shared" si="15"/>
        <v>U10M&lt;54</v>
      </c>
      <c r="W219" t="str">
        <f t="shared" si="16"/>
        <v>ORANGE</v>
      </c>
    </row>
    <row r="220" spans="1:23" x14ac:dyDescent="0.25">
      <c r="A220">
        <v>3396310</v>
      </c>
      <c r="B220" t="s">
        <v>28</v>
      </c>
      <c r="C220" t="s">
        <v>396</v>
      </c>
      <c r="D220" t="s">
        <v>397</v>
      </c>
      <c r="E220" t="s">
        <v>31</v>
      </c>
      <c r="F220" t="s">
        <v>32</v>
      </c>
      <c r="G220">
        <v>14</v>
      </c>
      <c r="H220" s="21">
        <v>40361</v>
      </c>
      <c r="I220" t="s">
        <v>509</v>
      </c>
      <c r="J220">
        <v>42.1</v>
      </c>
      <c r="K220" s="21">
        <v>45526</v>
      </c>
      <c r="L220" t="s">
        <v>113</v>
      </c>
      <c r="T220" t="str">
        <f t="shared" si="13"/>
        <v>U14</v>
      </c>
      <c r="U220" t="str">
        <f t="shared" si="14"/>
        <v>&lt;54</v>
      </c>
      <c r="V220" t="str">
        <f t="shared" si="15"/>
        <v>U14M&lt;54</v>
      </c>
      <c r="W220" t="str">
        <f t="shared" si="16"/>
        <v>ROUGE</v>
      </c>
    </row>
    <row r="221" spans="1:23" x14ac:dyDescent="0.25">
      <c r="A221">
        <v>47784344</v>
      </c>
      <c r="B221" t="s">
        <v>28</v>
      </c>
      <c r="C221" t="s">
        <v>603</v>
      </c>
      <c r="D221" t="s">
        <v>72</v>
      </c>
      <c r="E221" t="s">
        <v>31</v>
      </c>
      <c r="F221" t="s">
        <v>32</v>
      </c>
      <c r="G221">
        <v>18</v>
      </c>
      <c r="H221" s="21">
        <v>39045</v>
      </c>
      <c r="I221" t="s">
        <v>671</v>
      </c>
      <c r="J221">
        <v>46.5</v>
      </c>
      <c r="K221" s="21">
        <v>45080</v>
      </c>
      <c r="L221" t="s">
        <v>58</v>
      </c>
      <c r="T221" t="str">
        <f t="shared" si="13"/>
        <v>U18</v>
      </c>
      <c r="U221" t="str">
        <f t="shared" si="14"/>
        <v>&lt;54</v>
      </c>
      <c r="V221" t="str">
        <f t="shared" si="15"/>
        <v>U18M&lt;54</v>
      </c>
      <c r="W221" t="str">
        <f t="shared" si="16"/>
        <v>ROUGE</v>
      </c>
    </row>
    <row r="222" spans="1:23" x14ac:dyDescent="0.25">
      <c r="A222">
        <v>543727379</v>
      </c>
      <c r="B222" t="s">
        <v>38</v>
      </c>
      <c r="C222" t="s">
        <v>1029</v>
      </c>
      <c r="D222" t="s">
        <v>430</v>
      </c>
      <c r="E222" t="s">
        <v>39</v>
      </c>
      <c r="F222" t="s">
        <v>32</v>
      </c>
      <c r="G222">
        <v>15</v>
      </c>
      <c r="H222" s="21">
        <v>40111</v>
      </c>
      <c r="I222" t="s">
        <v>564</v>
      </c>
      <c r="J222">
        <v>33.200000000000003</v>
      </c>
      <c r="K222" s="21">
        <v>45619</v>
      </c>
      <c r="L222" t="s">
        <v>55</v>
      </c>
      <c r="T222" t="str">
        <f t="shared" si="13"/>
        <v>U16</v>
      </c>
      <c r="U222" t="str">
        <f t="shared" si="14"/>
        <v>&lt;54</v>
      </c>
      <c r="V222" t="str">
        <f t="shared" si="15"/>
        <v>U16F&lt;54</v>
      </c>
      <c r="W222" t="str">
        <f t="shared" si="16"/>
        <v>VIOLET</v>
      </c>
    </row>
    <row r="223" spans="1:23" x14ac:dyDescent="0.25">
      <c r="A223">
        <v>41468382</v>
      </c>
      <c r="B223" t="s">
        <v>38</v>
      </c>
      <c r="C223" t="s">
        <v>1030</v>
      </c>
      <c r="D223" t="s">
        <v>153</v>
      </c>
      <c r="E223" t="s">
        <v>39</v>
      </c>
      <c r="F223" t="s">
        <v>32</v>
      </c>
      <c r="G223">
        <v>11</v>
      </c>
      <c r="H223" s="21">
        <v>41586</v>
      </c>
      <c r="I223" t="s">
        <v>314</v>
      </c>
      <c r="J223">
        <v>54</v>
      </c>
      <c r="K223" s="21">
        <v>45278</v>
      </c>
      <c r="L223" t="s">
        <v>62</v>
      </c>
      <c r="T223" t="str">
        <f t="shared" si="13"/>
        <v>U12</v>
      </c>
      <c r="U223" t="str">
        <f t="shared" si="14"/>
        <v>&lt;54</v>
      </c>
      <c r="V223" t="str">
        <f t="shared" si="15"/>
        <v>U12F&lt;54</v>
      </c>
      <c r="W223" t="str">
        <f t="shared" si="16"/>
        <v>VIOLET</v>
      </c>
    </row>
    <row r="224" spans="1:23" x14ac:dyDescent="0.25">
      <c r="A224">
        <v>537783356</v>
      </c>
      <c r="B224" t="s">
        <v>28</v>
      </c>
      <c r="C224" t="s">
        <v>398</v>
      </c>
      <c r="D224" t="s">
        <v>301</v>
      </c>
      <c r="E224" t="s">
        <v>31</v>
      </c>
      <c r="F224" t="s">
        <v>32</v>
      </c>
      <c r="G224">
        <v>14</v>
      </c>
      <c r="H224" s="21">
        <v>40462</v>
      </c>
      <c r="I224" t="s">
        <v>509</v>
      </c>
      <c r="J224">
        <v>45.4</v>
      </c>
      <c r="K224" s="21">
        <v>45458</v>
      </c>
      <c r="L224" t="s">
        <v>55</v>
      </c>
      <c r="T224" t="str">
        <f t="shared" si="13"/>
        <v>U14</v>
      </c>
      <c r="U224" t="str">
        <f t="shared" si="14"/>
        <v>&lt;54</v>
      </c>
      <c r="V224" t="str">
        <f t="shared" si="15"/>
        <v>U14M&lt;54</v>
      </c>
      <c r="W224" t="str">
        <f t="shared" si="16"/>
        <v>ROUGE</v>
      </c>
    </row>
    <row r="225" spans="1:23" x14ac:dyDescent="0.25">
      <c r="A225">
        <v>542923373</v>
      </c>
      <c r="B225" t="s">
        <v>28</v>
      </c>
      <c r="C225" t="s">
        <v>771</v>
      </c>
      <c r="D225" t="s">
        <v>329</v>
      </c>
      <c r="E225" t="s">
        <v>31</v>
      </c>
      <c r="F225" t="s">
        <v>32</v>
      </c>
      <c r="G225">
        <v>11</v>
      </c>
      <c r="H225" s="21">
        <v>41573</v>
      </c>
      <c r="I225" t="s">
        <v>314</v>
      </c>
      <c r="J225">
        <v>54</v>
      </c>
      <c r="K225" s="21">
        <v>45402</v>
      </c>
      <c r="L225" t="s">
        <v>46</v>
      </c>
      <c r="T225" t="str">
        <f t="shared" si="13"/>
        <v>U12</v>
      </c>
      <c r="U225" t="str">
        <f t="shared" si="14"/>
        <v>&lt;54</v>
      </c>
      <c r="V225" t="str">
        <f t="shared" si="15"/>
        <v>U12M&lt;54</v>
      </c>
      <c r="W225" t="str">
        <f t="shared" si="16"/>
        <v>VIOLET</v>
      </c>
    </row>
    <row r="226" spans="1:23" x14ac:dyDescent="0.25">
      <c r="A226">
        <v>527554381</v>
      </c>
      <c r="B226" t="s">
        <v>28</v>
      </c>
      <c r="C226" t="s">
        <v>1031</v>
      </c>
      <c r="D226" t="s">
        <v>280</v>
      </c>
      <c r="E226" t="s">
        <v>31</v>
      </c>
      <c r="F226" t="s">
        <v>32</v>
      </c>
      <c r="G226">
        <v>10</v>
      </c>
      <c r="H226" s="21">
        <v>41644</v>
      </c>
      <c r="I226" t="s">
        <v>252</v>
      </c>
      <c r="J226">
        <v>32</v>
      </c>
      <c r="K226" s="21">
        <v>45536</v>
      </c>
      <c r="L226" t="s">
        <v>388</v>
      </c>
      <c r="T226" t="str">
        <f t="shared" si="13"/>
        <v>U10</v>
      </c>
      <c r="U226" t="str">
        <f t="shared" si="14"/>
        <v>&lt;54</v>
      </c>
      <c r="V226" t="str">
        <f t="shared" si="15"/>
        <v>U10M&lt;54</v>
      </c>
      <c r="W226" t="str">
        <f t="shared" si="16"/>
        <v>ORANGE</v>
      </c>
    </row>
    <row r="227" spans="1:23" x14ac:dyDescent="0.25">
      <c r="A227">
        <v>511399329</v>
      </c>
      <c r="B227" t="s">
        <v>28</v>
      </c>
      <c r="C227" t="s">
        <v>675</v>
      </c>
      <c r="D227" t="s">
        <v>772</v>
      </c>
      <c r="E227" t="s">
        <v>31</v>
      </c>
      <c r="F227" t="s">
        <v>32</v>
      </c>
      <c r="G227">
        <v>18</v>
      </c>
      <c r="H227" s="21">
        <v>38890</v>
      </c>
      <c r="I227" t="s">
        <v>671</v>
      </c>
      <c r="J227">
        <v>12.2</v>
      </c>
      <c r="K227" s="21">
        <v>45403</v>
      </c>
      <c r="L227" t="s">
        <v>46</v>
      </c>
      <c r="T227" t="str">
        <f t="shared" si="13"/>
        <v>U18</v>
      </c>
      <c r="U227" t="str">
        <f t="shared" si="14"/>
        <v>&lt;24</v>
      </c>
      <c r="V227" t="str">
        <f t="shared" si="15"/>
        <v>U18M&lt;24</v>
      </c>
      <c r="W227" t="str">
        <f t="shared" si="16"/>
        <v>BLEU</v>
      </c>
    </row>
    <row r="228" spans="1:23" x14ac:dyDescent="0.25">
      <c r="A228">
        <v>513246383</v>
      </c>
      <c r="B228" t="s">
        <v>38</v>
      </c>
      <c r="C228" t="s">
        <v>675</v>
      </c>
      <c r="D228" t="s">
        <v>103</v>
      </c>
      <c r="E228" t="s">
        <v>39</v>
      </c>
      <c r="F228" t="s">
        <v>32</v>
      </c>
      <c r="G228">
        <v>20</v>
      </c>
      <c r="H228" s="21">
        <v>38217</v>
      </c>
      <c r="I228" t="s">
        <v>979</v>
      </c>
      <c r="J228">
        <v>54</v>
      </c>
      <c r="K228" s="21">
        <v>45405</v>
      </c>
      <c r="L228" t="s">
        <v>388</v>
      </c>
      <c r="T228" t="b">
        <f t="shared" si="13"/>
        <v>0</v>
      </c>
      <c r="U228" t="str">
        <f t="shared" si="14"/>
        <v>&lt;54</v>
      </c>
      <c r="V228" t="str">
        <f t="shared" si="15"/>
        <v>FAUXF&lt;54</v>
      </c>
      <c r="W228" t="b">
        <f t="shared" si="16"/>
        <v>0</v>
      </c>
    </row>
    <row r="229" spans="1:23" x14ac:dyDescent="0.25">
      <c r="A229">
        <v>44125385</v>
      </c>
      <c r="B229" t="s">
        <v>38</v>
      </c>
      <c r="C229" t="s">
        <v>675</v>
      </c>
      <c r="D229" t="s">
        <v>1032</v>
      </c>
      <c r="E229" t="s">
        <v>39</v>
      </c>
      <c r="F229" t="s">
        <v>32</v>
      </c>
      <c r="G229">
        <v>7</v>
      </c>
      <c r="H229" s="21">
        <v>43017</v>
      </c>
      <c r="I229" t="s">
        <v>33</v>
      </c>
      <c r="J229">
        <v>49.4</v>
      </c>
      <c r="K229" s="21">
        <v>45458</v>
      </c>
      <c r="L229" t="s">
        <v>46</v>
      </c>
      <c r="T229" t="str">
        <f t="shared" si="13"/>
        <v>U8</v>
      </c>
      <c r="U229" t="str">
        <f t="shared" si="14"/>
        <v>&lt;54</v>
      </c>
      <c r="V229" t="str">
        <f t="shared" si="15"/>
        <v>U8F&lt;54</v>
      </c>
      <c r="W229" t="str">
        <f t="shared" si="16"/>
        <v>ORANGE</v>
      </c>
    </row>
    <row r="230" spans="1:23" x14ac:dyDescent="0.25">
      <c r="A230">
        <v>44127381</v>
      </c>
      <c r="B230" t="s">
        <v>28</v>
      </c>
      <c r="C230" t="s">
        <v>675</v>
      </c>
      <c r="D230" t="s">
        <v>80</v>
      </c>
      <c r="E230" t="s">
        <v>31</v>
      </c>
      <c r="F230" t="s">
        <v>32</v>
      </c>
      <c r="G230">
        <v>4</v>
      </c>
      <c r="H230" s="21">
        <v>44106</v>
      </c>
      <c r="I230" t="s">
        <v>33</v>
      </c>
      <c r="J230">
        <v>54</v>
      </c>
      <c r="K230" s="21">
        <v>45311</v>
      </c>
      <c r="L230" t="s">
        <v>46</v>
      </c>
      <c r="T230" t="str">
        <f t="shared" si="13"/>
        <v>U8</v>
      </c>
      <c r="U230" t="str">
        <f t="shared" si="14"/>
        <v>&lt;54</v>
      </c>
      <c r="V230" t="str">
        <f t="shared" si="15"/>
        <v>U8M&lt;54</v>
      </c>
      <c r="W230" t="str">
        <f t="shared" si="16"/>
        <v>ORANGE</v>
      </c>
    </row>
    <row r="231" spans="1:23" x14ac:dyDescent="0.25">
      <c r="A231">
        <v>44126383</v>
      </c>
      <c r="B231" t="s">
        <v>38</v>
      </c>
      <c r="C231" t="s">
        <v>675</v>
      </c>
      <c r="D231" t="s">
        <v>1033</v>
      </c>
      <c r="E231" t="s">
        <v>39</v>
      </c>
      <c r="F231" t="s">
        <v>32</v>
      </c>
      <c r="G231">
        <v>9</v>
      </c>
      <c r="H231" s="21">
        <v>42293</v>
      </c>
      <c r="I231" t="s">
        <v>195</v>
      </c>
      <c r="J231">
        <v>49.4</v>
      </c>
      <c r="K231" s="21">
        <v>45458</v>
      </c>
      <c r="L231" t="s">
        <v>46</v>
      </c>
      <c r="T231" t="str">
        <f t="shared" si="13"/>
        <v>U10</v>
      </c>
      <c r="U231" t="str">
        <f t="shared" si="14"/>
        <v>&lt;54</v>
      </c>
      <c r="V231" t="str">
        <f t="shared" si="15"/>
        <v>U10F&lt;54</v>
      </c>
      <c r="W231" t="str">
        <f t="shared" si="16"/>
        <v>ORANGE</v>
      </c>
    </row>
    <row r="232" spans="1:23" x14ac:dyDescent="0.25">
      <c r="A232">
        <v>526804308</v>
      </c>
      <c r="B232" t="s">
        <v>28</v>
      </c>
      <c r="C232" t="s">
        <v>675</v>
      </c>
      <c r="D232" t="s">
        <v>75</v>
      </c>
      <c r="E232" t="s">
        <v>31</v>
      </c>
      <c r="F232" t="s">
        <v>32</v>
      </c>
      <c r="G232">
        <v>20</v>
      </c>
      <c r="H232" s="21">
        <v>38118</v>
      </c>
      <c r="I232" t="s">
        <v>966</v>
      </c>
      <c r="J232">
        <v>14.2</v>
      </c>
      <c r="K232" s="21">
        <v>45550</v>
      </c>
      <c r="L232" t="s">
        <v>34</v>
      </c>
      <c r="T232" t="b">
        <f t="shared" si="13"/>
        <v>0</v>
      </c>
      <c r="U232" t="str">
        <f t="shared" si="14"/>
        <v>&lt;24</v>
      </c>
      <c r="V232" t="str">
        <f t="shared" si="15"/>
        <v>FAUXM&lt;24</v>
      </c>
      <c r="W232" t="b">
        <f t="shared" si="16"/>
        <v>0</v>
      </c>
    </row>
    <row r="233" spans="1:23" x14ac:dyDescent="0.25">
      <c r="A233">
        <v>3397319</v>
      </c>
      <c r="B233" t="s">
        <v>28</v>
      </c>
      <c r="C233" t="s">
        <v>521</v>
      </c>
      <c r="D233" t="s">
        <v>75</v>
      </c>
      <c r="E233" t="s">
        <v>31</v>
      </c>
      <c r="F233" t="s">
        <v>32</v>
      </c>
      <c r="G233">
        <v>16</v>
      </c>
      <c r="H233" s="21">
        <v>39808</v>
      </c>
      <c r="I233" t="s">
        <v>590</v>
      </c>
      <c r="J233">
        <v>46.7</v>
      </c>
      <c r="K233" s="21">
        <v>45446</v>
      </c>
      <c r="L233" t="s">
        <v>62</v>
      </c>
      <c r="T233" t="str">
        <f t="shared" si="13"/>
        <v>U16</v>
      </c>
      <c r="U233" t="str">
        <f t="shared" si="14"/>
        <v>&lt;54</v>
      </c>
      <c r="V233" t="str">
        <f t="shared" si="15"/>
        <v>U16M&lt;54</v>
      </c>
      <c r="W233" t="str">
        <f t="shared" si="16"/>
        <v>ROUGE</v>
      </c>
    </row>
    <row r="234" spans="1:23" x14ac:dyDescent="0.25">
      <c r="A234">
        <v>41520380</v>
      </c>
      <c r="B234" t="s">
        <v>38</v>
      </c>
      <c r="C234" t="s">
        <v>1034</v>
      </c>
      <c r="D234" t="s">
        <v>48</v>
      </c>
      <c r="E234" t="s">
        <v>39</v>
      </c>
      <c r="F234" t="s">
        <v>32</v>
      </c>
      <c r="G234">
        <v>10</v>
      </c>
      <c r="H234" s="21">
        <v>41809</v>
      </c>
      <c r="I234" t="s">
        <v>252</v>
      </c>
      <c r="J234">
        <v>54</v>
      </c>
      <c r="K234" s="21">
        <v>45279</v>
      </c>
      <c r="L234" t="s">
        <v>62</v>
      </c>
      <c r="T234" t="str">
        <f t="shared" si="13"/>
        <v>U10</v>
      </c>
      <c r="U234" t="str">
        <f t="shared" si="14"/>
        <v>&lt;54</v>
      </c>
      <c r="V234" t="str">
        <f t="shared" si="15"/>
        <v>U10F&lt;54</v>
      </c>
      <c r="W234" t="str">
        <f t="shared" si="16"/>
        <v>ORANGE</v>
      </c>
    </row>
    <row r="235" spans="1:23" x14ac:dyDescent="0.25">
      <c r="A235">
        <v>530092301</v>
      </c>
      <c r="B235" t="s">
        <v>28</v>
      </c>
      <c r="C235" t="s">
        <v>332</v>
      </c>
      <c r="D235" t="s">
        <v>80</v>
      </c>
      <c r="E235" t="s">
        <v>31</v>
      </c>
      <c r="F235" t="s">
        <v>32</v>
      </c>
      <c r="G235">
        <v>13</v>
      </c>
      <c r="H235" s="21">
        <v>40560</v>
      </c>
      <c r="I235" t="s">
        <v>448</v>
      </c>
      <c r="J235">
        <v>31.1</v>
      </c>
      <c r="K235" s="21">
        <v>45557</v>
      </c>
      <c r="L235" t="s">
        <v>40</v>
      </c>
      <c r="T235" t="str">
        <f t="shared" si="13"/>
        <v>U14</v>
      </c>
      <c r="U235" t="str">
        <f t="shared" si="14"/>
        <v>&lt;54</v>
      </c>
      <c r="V235" t="str">
        <f t="shared" si="15"/>
        <v>U14M&lt;54</v>
      </c>
      <c r="W235" t="str">
        <f t="shared" si="16"/>
        <v>ROUGE</v>
      </c>
    </row>
    <row r="236" spans="1:23" x14ac:dyDescent="0.25">
      <c r="A236">
        <v>546445356</v>
      </c>
      <c r="B236" t="s">
        <v>28</v>
      </c>
      <c r="C236" t="s">
        <v>90</v>
      </c>
      <c r="D236" t="s">
        <v>44</v>
      </c>
      <c r="E236" t="s">
        <v>31</v>
      </c>
      <c r="F236" t="s">
        <v>32</v>
      </c>
      <c r="G236">
        <v>9</v>
      </c>
      <c r="H236" s="21">
        <v>42132</v>
      </c>
      <c r="I236" t="s">
        <v>195</v>
      </c>
      <c r="J236">
        <v>41.6</v>
      </c>
      <c r="K236" s="21">
        <v>45519</v>
      </c>
      <c r="L236" t="s">
        <v>43</v>
      </c>
      <c r="T236" t="str">
        <f t="shared" si="13"/>
        <v>U10</v>
      </c>
      <c r="U236" t="str">
        <f t="shared" si="14"/>
        <v>&lt;54</v>
      </c>
      <c r="V236" t="str">
        <f t="shared" si="15"/>
        <v>U10M&lt;54</v>
      </c>
      <c r="W236" t="str">
        <f t="shared" si="16"/>
        <v>ORANGE</v>
      </c>
    </row>
    <row r="237" spans="1:23" x14ac:dyDescent="0.25">
      <c r="A237">
        <v>535332319</v>
      </c>
      <c r="B237" t="s">
        <v>28</v>
      </c>
      <c r="C237" t="s">
        <v>464</v>
      </c>
      <c r="D237" t="s">
        <v>465</v>
      </c>
      <c r="E237" t="s">
        <v>31</v>
      </c>
      <c r="F237" t="s">
        <v>32</v>
      </c>
      <c r="G237">
        <v>15</v>
      </c>
      <c r="H237" s="21">
        <v>40024</v>
      </c>
      <c r="I237" t="s">
        <v>551</v>
      </c>
      <c r="J237">
        <v>13.5</v>
      </c>
      <c r="K237" s="21">
        <v>45557</v>
      </c>
      <c r="L237" t="s">
        <v>151</v>
      </c>
      <c r="T237" t="str">
        <f t="shared" si="13"/>
        <v>U16</v>
      </c>
      <c r="U237" t="str">
        <f t="shared" si="14"/>
        <v>&lt;24</v>
      </c>
      <c r="V237" t="str">
        <f t="shared" si="15"/>
        <v>U16M&lt;24</v>
      </c>
      <c r="W237" t="str">
        <f t="shared" si="16"/>
        <v>BLEU</v>
      </c>
    </row>
    <row r="238" spans="1:23" x14ac:dyDescent="0.25">
      <c r="A238">
        <v>520629367</v>
      </c>
      <c r="B238" t="s">
        <v>38</v>
      </c>
      <c r="C238" t="s">
        <v>773</v>
      </c>
      <c r="D238" t="s">
        <v>45</v>
      </c>
      <c r="E238" t="s">
        <v>39</v>
      </c>
      <c r="F238" t="s">
        <v>32</v>
      </c>
      <c r="G238">
        <v>8</v>
      </c>
      <c r="H238" s="21">
        <v>42689</v>
      </c>
      <c r="I238" t="s">
        <v>33</v>
      </c>
      <c r="J238">
        <v>54</v>
      </c>
      <c r="K238" s="21">
        <v>44727</v>
      </c>
      <c r="L238" t="s">
        <v>65</v>
      </c>
      <c r="T238" t="str">
        <f t="shared" si="13"/>
        <v>U8</v>
      </c>
      <c r="U238" t="str">
        <f t="shared" si="14"/>
        <v>&lt;54</v>
      </c>
      <c r="V238" t="str">
        <f t="shared" si="15"/>
        <v>U8F&lt;54</v>
      </c>
      <c r="W238" t="str">
        <f t="shared" si="16"/>
        <v>ORANGE</v>
      </c>
    </row>
    <row r="239" spans="1:23" x14ac:dyDescent="0.25">
      <c r="A239">
        <v>522707215</v>
      </c>
      <c r="B239" t="s">
        <v>28</v>
      </c>
      <c r="C239" t="s">
        <v>562</v>
      </c>
      <c r="D239" t="s">
        <v>293</v>
      </c>
      <c r="E239" t="s">
        <v>31</v>
      </c>
      <c r="F239" t="s">
        <v>32</v>
      </c>
      <c r="G239">
        <v>17</v>
      </c>
      <c r="H239" s="21">
        <v>39115</v>
      </c>
      <c r="I239" t="s">
        <v>639</v>
      </c>
      <c r="J239">
        <v>32.4</v>
      </c>
      <c r="K239" s="21">
        <v>45221</v>
      </c>
      <c r="L239" t="s">
        <v>113</v>
      </c>
      <c r="T239" t="str">
        <f t="shared" si="13"/>
        <v>U18</v>
      </c>
      <c r="U239" t="str">
        <f t="shared" si="14"/>
        <v>&lt;54</v>
      </c>
      <c r="V239" t="str">
        <f t="shared" si="15"/>
        <v>U18M&lt;54</v>
      </c>
      <c r="W239" t="str">
        <f t="shared" si="16"/>
        <v>ROUGE</v>
      </c>
    </row>
    <row r="240" spans="1:23" x14ac:dyDescent="0.25">
      <c r="A240">
        <v>524894386</v>
      </c>
      <c r="B240" t="s">
        <v>28</v>
      </c>
      <c r="C240" t="s">
        <v>1035</v>
      </c>
      <c r="D240" t="s">
        <v>294</v>
      </c>
      <c r="E240" t="s">
        <v>31</v>
      </c>
      <c r="F240" t="s">
        <v>32</v>
      </c>
      <c r="G240">
        <v>13</v>
      </c>
      <c r="H240" s="21">
        <v>40817</v>
      </c>
      <c r="I240" t="s">
        <v>448</v>
      </c>
      <c r="J240">
        <v>54</v>
      </c>
      <c r="K240" s="21">
        <v>45510</v>
      </c>
      <c r="L240" t="s">
        <v>113</v>
      </c>
      <c r="T240" t="str">
        <f t="shared" si="13"/>
        <v>U14</v>
      </c>
      <c r="U240" t="str">
        <f t="shared" si="14"/>
        <v>&lt;54</v>
      </c>
      <c r="V240" t="str">
        <f t="shared" si="15"/>
        <v>U14M&lt;54</v>
      </c>
      <c r="W240" t="str">
        <f t="shared" si="16"/>
        <v>ROUGE</v>
      </c>
    </row>
    <row r="241" spans="1:23" x14ac:dyDescent="0.25">
      <c r="A241">
        <v>534003328</v>
      </c>
      <c r="B241" t="s">
        <v>28</v>
      </c>
      <c r="C241" t="s">
        <v>262</v>
      </c>
      <c r="D241" t="s">
        <v>263</v>
      </c>
      <c r="E241" t="s">
        <v>31</v>
      </c>
      <c r="F241" t="s">
        <v>32</v>
      </c>
      <c r="G241">
        <v>12</v>
      </c>
      <c r="H241" s="21">
        <v>40994</v>
      </c>
      <c r="I241" t="s">
        <v>381</v>
      </c>
      <c r="J241">
        <v>8.9</v>
      </c>
      <c r="K241" s="21">
        <v>45571</v>
      </c>
      <c r="L241" t="s">
        <v>58</v>
      </c>
      <c r="T241" t="str">
        <f t="shared" si="13"/>
        <v>U12</v>
      </c>
      <c r="U241" t="str">
        <f t="shared" si="14"/>
        <v>&lt;12</v>
      </c>
      <c r="V241" t="str">
        <f t="shared" si="15"/>
        <v>U12M&lt;12</v>
      </c>
      <c r="W241" t="str">
        <f t="shared" si="16"/>
        <v>ROUGE</v>
      </c>
    </row>
    <row r="242" spans="1:23" x14ac:dyDescent="0.25">
      <c r="A242">
        <v>530625299</v>
      </c>
      <c r="B242" t="s">
        <v>47</v>
      </c>
      <c r="C242" t="s">
        <v>522</v>
      </c>
      <c r="D242" t="s">
        <v>370</v>
      </c>
      <c r="E242" t="s">
        <v>39</v>
      </c>
      <c r="F242" t="s">
        <v>32</v>
      </c>
      <c r="G242">
        <v>16</v>
      </c>
      <c r="H242" s="21">
        <v>39776</v>
      </c>
      <c r="I242" t="s">
        <v>597</v>
      </c>
      <c r="J242">
        <v>17.399999999999999</v>
      </c>
      <c r="K242" s="21">
        <v>45578</v>
      </c>
      <c r="L242" t="s">
        <v>55</v>
      </c>
      <c r="T242" t="str">
        <f t="shared" si="13"/>
        <v>U16</v>
      </c>
      <c r="U242" t="str">
        <f t="shared" si="14"/>
        <v>&lt;24</v>
      </c>
      <c r="V242" t="str">
        <f t="shared" si="15"/>
        <v>U16F&lt;24</v>
      </c>
      <c r="W242" t="str">
        <f t="shared" si="16"/>
        <v>ROUGE</v>
      </c>
    </row>
    <row r="243" spans="1:23" x14ac:dyDescent="0.25">
      <c r="A243">
        <v>41493355</v>
      </c>
      <c r="B243" t="s">
        <v>28</v>
      </c>
      <c r="C243" t="s">
        <v>1036</v>
      </c>
      <c r="D243" t="s">
        <v>318</v>
      </c>
      <c r="E243" t="s">
        <v>31</v>
      </c>
      <c r="F243" t="s">
        <v>32</v>
      </c>
      <c r="G243">
        <v>14</v>
      </c>
      <c r="H243" s="21">
        <v>40182</v>
      </c>
      <c r="I243" t="s">
        <v>509</v>
      </c>
      <c r="J243">
        <v>50</v>
      </c>
      <c r="K243" s="21">
        <v>44352</v>
      </c>
      <c r="L243" t="s">
        <v>43</v>
      </c>
      <c r="T243" t="str">
        <f t="shared" si="13"/>
        <v>U14</v>
      </c>
      <c r="U243" t="str">
        <f t="shared" si="14"/>
        <v>&lt;54</v>
      </c>
      <c r="V243" t="str">
        <f t="shared" si="15"/>
        <v>U14M&lt;54</v>
      </c>
      <c r="W243" t="str">
        <f t="shared" si="16"/>
        <v>ROUGE</v>
      </c>
    </row>
    <row r="244" spans="1:23" x14ac:dyDescent="0.25">
      <c r="A244">
        <v>513967354</v>
      </c>
      <c r="B244" t="s">
        <v>38</v>
      </c>
      <c r="C244" t="s">
        <v>399</v>
      </c>
      <c r="D244" t="s">
        <v>400</v>
      </c>
      <c r="E244" t="s">
        <v>39</v>
      </c>
      <c r="F244" t="s">
        <v>32</v>
      </c>
      <c r="G244">
        <v>14</v>
      </c>
      <c r="H244" s="21">
        <v>40336</v>
      </c>
      <c r="I244" t="s">
        <v>509</v>
      </c>
      <c r="J244">
        <v>34.5</v>
      </c>
      <c r="K244" s="21">
        <v>45533</v>
      </c>
      <c r="L244" t="s">
        <v>43</v>
      </c>
      <c r="T244" t="str">
        <f t="shared" si="13"/>
        <v>U14</v>
      </c>
      <c r="U244" t="str">
        <f t="shared" si="14"/>
        <v>&lt;54</v>
      </c>
      <c r="V244" t="str">
        <f t="shared" si="15"/>
        <v>U14F&lt;54</v>
      </c>
      <c r="W244" t="str">
        <f t="shared" si="16"/>
        <v>VIOLET</v>
      </c>
    </row>
    <row r="245" spans="1:23" x14ac:dyDescent="0.25">
      <c r="A245">
        <v>522888379</v>
      </c>
      <c r="B245" t="s">
        <v>28</v>
      </c>
      <c r="C245" t="s">
        <v>1037</v>
      </c>
      <c r="D245" t="s">
        <v>94</v>
      </c>
      <c r="E245" t="s">
        <v>31</v>
      </c>
      <c r="F245" t="s">
        <v>32</v>
      </c>
      <c r="G245">
        <v>20</v>
      </c>
      <c r="H245" s="21">
        <v>38000</v>
      </c>
      <c r="I245" t="s">
        <v>966</v>
      </c>
      <c r="J245">
        <v>54</v>
      </c>
      <c r="K245" s="21">
        <v>45109</v>
      </c>
      <c r="L245" t="s">
        <v>151</v>
      </c>
      <c r="T245" t="b">
        <f t="shared" si="13"/>
        <v>0</v>
      </c>
      <c r="U245" t="str">
        <f t="shared" si="14"/>
        <v>&lt;54</v>
      </c>
      <c r="V245" t="str">
        <f t="shared" si="15"/>
        <v>FAUXM&lt;54</v>
      </c>
      <c r="W245" t="b">
        <f t="shared" si="16"/>
        <v>0</v>
      </c>
    </row>
    <row r="246" spans="1:23" x14ac:dyDescent="0.25">
      <c r="A246">
        <v>532219359</v>
      </c>
      <c r="B246" t="s">
        <v>28</v>
      </c>
      <c r="C246" t="s">
        <v>523</v>
      </c>
      <c r="D246" t="s">
        <v>76</v>
      </c>
      <c r="E246" t="s">
        <v>31</v>
      </c>
      <c r="F246" t="s">
        <v>32</v>
      </c>
      <c r="G246">
        <v>16</v>
      </c>
      <c r="H246" s="21">
        <v>39511</v>
      </c>
      <c r="I246" t="s">
        <v>590</v>
      </c>
      <c r="J246">
        <v>27.3</v>
      </c>
      <c r="K246" s="21">
        <v>45532</v>
      </c>
      <c r="L246" t="s">
        <v>46</v>
      </c>
      <c r="T246" t="str">
        <f t="shared" si="13"/>
        <v>U16</v>
      </c>
      <c r="U246" t="str">
        <f t="shared" si="14"/>
        <v>&lt;54</v>
      </c>
      <c r="V246" t="str">
        <f t="shared" si="15"/>
        <v>U16M&lt;54</v>
      </c>
      <c r="W246" t="str">
        <f t="shared" si="16"/>
        <v>ROUGE</v>
      </c>
    </row>
    <row r="247" spans="1:23" x14ac:dyDescent="0.25">
      <c r="A247">
        <v>532961378</v>
      </c>
      <c r="B247" t="s">
        <v>28</v>
      </c>
      <c r="C247" t="s">
        <v>774</v>
      </c>
      <c r="D247" t="s">
        <v>775</v>
      </c>
      <c r="E247" t="s">
        <v>31</v>
      </c>
      <c r="F247" t="s">
        <v>32</v>
      </c>
      <c r="G247">
        <v>12</v>
      </c>
      <c r="H247" s="21">
        <v>41089</v>
      </c>
      <c r="I247" t="s">
        <v>381</v>
      </c>
      <c r="J247">
        <v>54</v>
      </c>
      <c r="K247" s="21">
        <v>45185</v>
      </c>
      <c r="L247" t="s">
        <v>43</v>
      </c>
      <c r="T247" t="str">
        <f t="shared" si="13"/>
        <v>U12</v>
      </c>
      <c r="U247" t="str">
        <f t="shared" si="14"/>
        <v>&lt;54</v>
      </c>
      <c r="V247" t="str">
        <f t="shared" si="15"/>
        <v>U12M&lt;54</v>
      </c>
      <c r="W247" t="str">
        <f t="shared" si="16"/>
        <v>VIOLET</v>
      </c>
    </row>
    <row r="248" spans="1:23" x14ac:dyDescent="0.25">
      <c r="A248">
        <v>532959372</v>
      </c>
      <c r="B248" t="s">
        <v>28</v>
      </c>
      <c r="C248" t="s">
        <v>774</v>
      </c>
      <c r="D248" t="s">
        <v>413</v>
      </c>
      <c r="E248" t="s">
        <v>31</v>
      </c>
      <c r="F248" t="s">
        <v>32</v>
      </c>
      <c r="G248">
        <v>15</v>
      </c>
      <c r="H248" s="21">
        <v>40069</v>
      </c>
      <c r="I248" t="s">
        <v>551</v>
      </c>
      <c r="J248">
        <v>54</v>
      </c>
      <c r="K248" s="21">
        <v>45185</v>
      </c>
      <c r="L248" t="s">
        <v>43</v>
      </c>
      <c r="T248" t="str">
        <f t="shared" si="13"/>
        <v>U16</v>
      </c>
      <c r="U248" t="str">
        <f t="shared" si="14"/>
        <v>&lt;54</v>
      </c>
      <c r="V248" t="str">
        <f t="shared" si="15"/>
        <v>U16M&lt;54</v>
      </c>
      <c r="W248" t="str">
        <f t="shared" si="16"/>
        <v>ROUGE</v>
      </c>
    </row>
    <row r="249" spans="1:23" x14ac:dyDescent="0.25">
      <c r="A249">
        <v>537370355</v>
      </c>
      <c r="B249" t="s">
        <v>38</v>
      </c>
      <c r="C249" t="s">
        <v>524</v>
      </c>
      <c r="D249" t="s">
        <v>73</v>
      </c>
      <c r="E249" t="s">
        <v>39</v>
      </c>
      <c r="F249" t="s">
        <v>32</v>
      </c>
      <c r="G249">
        <v>16</v>
      </c>
      <c r="H249" s="21">
        <v>39676</v>
      </c>
      <c r="I249" t="s">
        <v>597</v>
      </c>
      <c r="J249">
        <v>48.4</v>
      </c>
      <c r="K249" s="21">
        <v>45155</v>
      </c>
      <c r="L249" t="s">
        <v>43</v>
      </c>
      <c r="T249" t="str">
        <f t="shared" si="13"/>
        <v>U16</v>
      </c>
      <c r="U249" t="str">
        <f t="shared" si="14"/>
        <v>&lt;54</v>
      </c>
      <c r="V249" t="str">
        <f t="shared" si="15"/>
        <v>U16F&lt;54</v>
      </c>
      <c r="W249" t="str">
        <f t="shared" si="16"/>
        <v>VIOLET</v>
      </c>
    </row>
    <row r="250" spans="1:23" x14ac:dyDescent="0.25">
      <c r="A250">
        <v>533891362</v>
      </c>
      <c r="B250" t="s">
        <v>28</v>
      </c>
      <c r="C250" t="s">
        <v>703</v>
      </c>
      <c r="D250" t="s">
        <v>704</v>
      </c>
      <c r="E250" t="s">
        <v>31</v>
      </c>
      <c r="F250" t="s">
        <v>32</v>
      </c>
      <c r="G250">
        <v>13</v>
      </c>
      <c r="H250" s="21">
        <v>40885</v>
      </c>
      <c r="I250" t="s">
        <v>448</v>
      </c>
      <c r="J250">
        <v>54</v>
      </c>
      <c r="K250" s="21">
        <v>44839</v>
      </c>
      <c r="L250" t="s">
        <v>34</v>
      </c>
      <c r="T250" t="str">
        <f t="shared" si="13"/>
        <v>U14</v>
      </c>
      <c r="U250" t="str">
        <f t="shared" si="14"/>
        <v>&lt;54</v>
      </c>
      <c r="V250" t="str">
        <f t="shared" si="15"/>
        <v>U14M&lt;54</v>
      </c>
      <c r="W250" t="str">
        <f t="shared" si="16"/>
        <v>ROUGE</v>
      </c>
    </row>
    <row r="251" spans="1:23" x14ac:dyDescent="0.25">
      <c r="A251">
        <v>523313291</v>
      </c>
      <c r="B251" t="s">
        <v>28</v>
      </c>
      <c r="C251" t="s">
        <v>91</v>
      </c>
      <c r="D251" t="s">
        <v>92</v>
      </c>
      <c r="E251" t="s">
        <v>31</v>
      </c>
      <c r="F251" t="s">
        <v>32</v>
      </c>
      <c r="G251">
        <v>9</v>
      </c>
      <c r="H251" s="21">
        <v>42117</v>
      </c>
      <c r="I251" t="s">
        <v>195</v>
      </c>
      <c r="J251">
        <v>38.200000000000003</v>
      </c>
      <c r="K251" s="21">
        <v>45465</v>
      </c>
      <c r="L251" t="s">
        <v>46</v>
      </c>
      <c r="T251" t="str">
        <f t="shared" si="13"/>
        <v>U10</v>
      </c>
      <c r="U251" t="str">
        <f t="shared" si="14"/>
        <v>&lt;54</v>
      </c>
      <c r="V251" t="str">
        <f t="shared" si="15"/>
        <v>U10M&lt;54</v>
      </c>
      <c r="W251" t="str">
        <f t="shared" si="16"/>
        <v>ORANGE</v>
      </c>
    </row>
    <row r="252" spans="1:23" x14ac:dyDescent="0.25">
      <c r="A252">
        <v>525581364</v>
      </c>
      <c r="B252" t="s">
        <v>28</v>
      </c>
      <c r="C252" t="s">
        <v>264</v>
      </c>
      <c r="D252" t="s">
        <v>265</v>
      </c>
      <c r="E252" t="s">
        <v>31</v>
      </c>
      <c r="F252" t="s">
        <v>32</v>
      </c>
      <c r="G252">
        <v>12</v>
      </c>
      <c r="H252" s="21">
        <v>41059</v>
      </c>
      <c r="I252" t="s">
        <v>381</v>
      </c>
      <c r="J252">
        <v>54</v>
      </c>
      <c r="K252" s="21">
        <v>44778</v>
      </c>
      <c r="L252" t="s">
        <v>46</v>
      </c>
      <c r="T252" t="str">
        <f t="shared" si="13"/>
        <v>U12</v>
      </c>
      <c r="U252" t="str">
        <f t="shared" si="14"/>
        <v>&lt;54</v>
      </c>
      <c r="V252" t="str">
        <f t="shared" si="15"/>
        <v>U12M&lt;54</v>
      </c>
      <c r="W252" t="str">
        <f t="shared" si="16"/>
        <v>VIOLET</v>
      </c>
    </row>
    <row r="253" spans="1:23" x14ac:dyDescent="0.25">
      <c r="A253">
        <v>525580365</v>
      </c>
      <c r="B253" t="s">
        <v>38</v>
      </c>
      <c r="C253" t="s">
        <v>264</v>
      </c>
      <c r="D253" t="s">
        <v>466</v>
      </c>
      <c r="E253" t="s">
        <v>39</v>
      </c>
      <c r="F253" t="s">
        <v>32</v>
      </c>
      <c r="G253">
        <v>15</v>
      </c>
      <c r="H253" s="21">
        <v>40023</v>
      </c>
      <c r="I253" t="s">
        <v>564</v>
      </c>
      <c r="J253">
        <v>54</v>
      </c>
      <c r="K253" s="21">
        <v>44778</v>
      </c>
      <c r="L253" t="s">
        <v>46</v>
      </c>
      <c r="T253" t="str">
        <f t="shared" si="13"/>
        <v>U16</v>
      </c>
      <c r="U253" t="str">
        <f t="shared" si="14"/>
        <v>&lt;54</v>
      </c>
      <c r="V253" t="str">
        <f t="shared" si="15"/>
        <v>U16F&lt;54</v>
      </c>
      <c r="W253" t="str">
        <f t="shared" si="16"/>
        <v>VIOLET</v>
      </c>
    </row>
    <row r="254" spans="1:23" x14ac:dyDescent="0.25">
      <c r="A254">
        <v>539344353</v>
      </c>
      <c r="B254" t="s">
        <v>28</v>
      </c>
      <c r="C254" t="s">
        <v>467</v>
      </c>
      <c r="D254" t="s">
        <v>102</v>
      </c>
      <c r="E254" t="s">
        <v>31</v>
      </c>
      <c r="F254" t="s">
        <v>32</v>
      </c>
      <c r="G254">
        <v>15</v>
      </c>
      <c r="H254" s="21">
        <v>39898</v>
      </c>
      <c r="I254" t="s">
        <v>551</v>
      </c>
      <c r="J254">
        <v>53.5</v>
      </c>
      <c r="K254" s="21">
        <v>45619</v>
      </c>
      <c r="L254" t="s">
        <v>58</v>
      </c>
      <c r="T254" t="str">
        <f t="shared" si="13"/>
        <v>U16</v>
      </c>
      <c r="U254" t="str">
        <f t="shared" si="14"/>
        <v>&lt;54</v>
      </c>
      <c r="V254" t="str">
        <f t="shared" si="15"/>
        <v>U16M&lt;54</v>
      </c>
      <c r="W254" t="str">
        <f t="shared" si="16"/>
        <v>ROUGE</v>
      </c>
    </row>
    <row r="255" spans="1:23" x14ac:dyDescent="0.25">
      <c r="A255">
        <v>519916308</v>
      </c>
      <c r="B255" t="s">
        <v>28</v>
      </c>
      <c r="C255" t="s">
        <v>604</v>
      </c>
      <c r="D255" t="s">
        <v>156</v>
      </c>
      <c r="E255" t="s">
        <v>31</v>
      </c>
      <c r="F255" t="s">
        <v>32</v>
      </c>
      <c r="G255">
        <v>18</v>
      </c>
      <c r="H255" s="21">
        <v>38741</v>
      </c>
      <c r="I255" t="s">
        <v>671</v>
      </c>
      <c r="J255">
        <v>49.8</v>
      </c>
      <c r="K255" s="21">
        <v>44044</v>
      </c>
      <c r="L255" t="s">
        <v>113</v>
      </c>
      <c r="T255" t="str">
        <f t="shared" si="13"/>
        <v>U18</v>
      </c>
      <c r="U255" t="str">
        <f t="shared" si="14"/>
        <v>&lt;54</v>
      </c>
      <c r="V255" t="str">
        <f t="shared" si="15"/>
        <v>U18M&lt;54</v>
      </c>
      <c r="W255" t="str">
        <f t="shared" si="16"/>
        <v>ROUGE</v>
      </c>
    </row>
    <row r="256" spans="1:23" x14ac:dyDescent="0.25">
      <c r="A256">
        <v>537938297</v>
      </c>
      <c r="B256" t="s">
        <v>47</v>
      </c>
      <c r="C256" t="s">
        <v>525</v>
      </c>
      <c r="D256" t="s">
        <v>526</v>
      </c>
      <c r="E256" t="s">
        <v>39</v>
      </c>
      <c r="F256" t="s">
        <v>32</v>
      </c>
      <c r="G256">
        <v>16</v>
      </c>
      <c r="H256" s="21">
        <v>39463</v>
      </c>
      <c r="I256" t="s">
        <v>597</v>
      </c>
      <c r="J256">
        <v>13.9</v>
      </c>
      <c r="K256" s="21">
        <v>45550</v>
      </c>
      <c r="L256" t="s">
        <v>34</v>
      </c>
      <c r="T256" t="str">
        <f t="shared" si="13"/>
        <v>U16</v>
      </c>
      <c r="U256" t="str">
        <f t="shared" si="14"/>
        <v>&lt;24</v>
      </c>
      <c r="V256" t="str">
        <f t="shared" si="15"/>
        <v>U16F&lt;24</v>
      </c>
      <c r="W256" t="str">
        <f t="shared" si="16"/>
        <v>ROUGE</v>
      </c>
    </row>
    <row r="257" spans="1:23" x14ac:dyDescent="0.25">
      <c r="A257">
        <v>47370333</v>
      </c>
      <c r="B257" t="s">
        <v>28</v>
      </c>
      <c r="C257" t="s">
        <v>468</v>
      </c>
      <c r="D257" t="s">
        <v>119</v>
      </c>
      <c r="E257" t="s">
        <v>31</v>
      </c>
      <c r="F257" t="s">
        <v>32</v>
      </c>
      <c r="G257">
        <v>15</v>
      </c>
      <c r="H257" s="21">
        <v>40089</v>
      </c>
      <c r="I257" t="s">
        <v>551</v>
      </c>
      <c r="J257">
        <v>29.7</v>
      </c>
      <c r="K257" s="21">
        <v>45214</v>
      </c>
      <c r="L257" t="s">
        <v>388</v>
      </c>
      <c r="T257" t="str">
        <f t="shared" si="13"/>
        <v>U16</v>
      </c>
      <c r="U257" t="str">
        <f t="shared" si="14"/>
        <v>&lt;54</v>
      </c>
      <c r="V257" t="str">
        <f t="shared" si="15"/>
        <v>U16M&lt;54</v>
      </c>
      <c r="W257" t="str">
        <f t="shared" si="16"/>
        <v>ROUGE</v>
      </c>
    </row>
    <row r="258" spans="1:23" x14ac:dyDescent="0.25">
      <c r="A258">
        <v>527275389</v>
      </c>
      <c r="B258" t="s">
        <v>28</v>
      </c>
      <c r="C258" t="s">
        <v>1038</v>
      </c>
      <c r="D258" t="s">
        <v>373</v>
      </c>
      <c r="E258" t="s">
        <v>31</v>
      </c>
      <c r="F258" t="s">
        <v>32</v>
      </c>
      <c r="G258">
        <v>6</v>
      </c>
      <c r="H258" s="21">
        <v>43112</v>
      </c>
      <c r="I258" t="s">
        <v>33</v>
      </c>
      <c r="J258">
        <v>54</v>
      </c>
      <c r="K258" s="21">
        <v>45536</v>
      </c>
      <c r="L258" t="s">
        <v>113</v>
      </c>
      <c r="T258" t="str">
        <f t="shared" si="13"/>
        <v>U8</v>
      </c>
      <c r="U258" t="str">
        <f t="shared" si="14"/>
        <v>&lt;54</v>
      </c>
      <c r="V258" t="str">
        <f t="shared" si="15"/>
        <v>U8M&lt;54</v>
      </c>
      <c r="W258" t="str">
        <f t="shared" si="16"/>
        <v>ORANGE</v>
      </c>
    </row>
    <row r="259" spans="1:23" x14ac:dyDescent="0.25">
      <c r="A259">
        <v>544646357</v>
      </c>
      <c r="B259" t="s">
        <v>28</v>
      </c>
      <c r="C259" t="s">
        <v>211</v>
      </c>
      <c r="D259" t="s">
        <v>212</v>
      </c>
      <c r="E259" t="s">
        <v>31</v>
      </c>
      <c r="F259" t="s">
        <v>32</v>
      </c>
      <c r="G259">
        <v>11</v>
      </c>
      <c r="H259" s="21">
        <v>41399</v>
      </c>
      <c r="I259" t="s">
        <v>314</v>
      </c>
      <c r="J259">
        <v>54</v>
      </c>
      <c r="K259" s="21">
        <v>44499</v>
      </c>
      <c r="L259" t="s">
        <v>46</v>
      </c>
      <c r="T259" t="str">
        <f t="shared" ref="T259:T322" si="17">IF(LEFT(I259,4)="ENFA","U8",IF(LEFT(I259,4)="POUC","U10",IF(LEFT(I259,4)="POUS","U12",IF(LEFT(I259,4)="BENJ","U14",IF(LEFT(I259,4)="MINI","U16",IF(LEFT(I259,4)="CADE","U18"))))))</f>
        <v>U12</v>
      </c>
      <c r="U259" t="str">
        <f t="shared" ref="U259:U322" si="18">IF(J259&lt;12,"&lt;12",IF(J259&lt;24,"&lt;24",IF(J259&lt;55,"&lt;54")))</f>
        <v>&lt;54</v>
      </c>
      <c r="V259" t="str">
        <f t="shared" ref="V259:V322" si="19">_xlfn.CONCAT(T259,E259,U259)</f>
        <v>U12M&lt;54</v>
      </c>
      <c r="W259" t="str">
        <f t="shared" ref="W259:W322" si="20">IF(LEFT(V259,2)="U8","ORANGE",IF(V259="U10M&lt;54","ORANGE",IF(V259="U10F&lt;54","ORANGE",IF(V259="U10M&lt;24","ROUGE",IF(V259="U10F&lt;24","VIOLET",IF(V259="U10M&lt;12","ROUGE",IF(V259="U10F&lt;12","VIOLET",IF(V259="U12M&lt;54","VIOLET",IF(V259="U12F&lt;54","VIOLET",IF(V259="U12M&lt;24","ROUGE",IF(V259="U12F&lt;24","VIOLET",IF(V259="U12M&lt;12","ROUGE",IF(V259="U12F&lt;12","ROUGE",IF(V259="U14M&lt;54","ROUGE",IF(V259="U14F&lt;54","VIOLET",IF(V259="U14M&lt;24","BLEU",IF(V259="U14F&lt;24","ROUGE",IF(V259="U14M&lt;12","JAUNE",IF(V259="U14F&lt;12","ROUGE",IF(V259="U16M&lt;54","ROUGE",IF(V259="U16F&lt;54","VIOLET",IF(V259="U16M&lt;24","BLEU",IF(V259="U16F&lt;24","ROUGE",IF(V259="U16M&lt;12","JAUNE",IF(V259="U16F&lt;12","ROUGE",IF(V259="U18M&lt;54","ROUGE",IF(V259="U18F&lt;54","VIOLET",IF(V259="U18M&lt;24","BLEU",IF(V259="U18F&lt;24","ROUGE",IF(V259="U18M&lt;12","JAUNE",IF(V259="U18F&lt;12","ROUGE")))))))))))))))))))))))))))))))</f>
        <v>VIOLET</v>
      </c>
    </row>
    <row r="260" spans="1:23" x14ac:dyDescent="0.25">
      <c r="A260">
        <v>543123379</v>
      </c>
      <c r="B260" t="s">
        <v>38</v>
      </c>
      <c r="C260" t="s">
        <v>776</v>
      </c>
      <c r="D260" t="s">
        <v>185</v>
      </c>
      <c r="E260" t="s">
        <v>39</v>
      </c>
      <c r="F260" t="s">
        <v>32</v>
      </c>
      <c r="G260">
        <v>10</v>
      </c>
      <c r="H260" s="21">
        <v>41893</v>
      </c>
      <c r="I260" t="s">
        <v>252</v>
      </c>
      <c r="J260">
        <v>48.5</v>
      </c>
      <c r="K260" s="21">
        <v>45458</v>
      </c>
      <c r="L260" t="s">
        <v>46</v>
      </c>
      <c r="T260" t="str">
        <f t="shared" si="17"/>
        <v>U10</v>
      </c>
      <c r="U260" t="str">
        <f t="shared" si="18"/>
        <v>&lt;54</v>
      </c>
      <c r="V260" t="str">
        <f t="shared" si="19"/>
        <v>U10F&lt;54</v>
      </c>
      <c r="W260" t="str">
        <f t="shared" si="20"/>
        <v>ORANGE</v>
      </c>
    </row>
    <row r="261" spans="1:23" x14ac:dyDescent="0.25">
      <c r="A261">
        <v>41573339</v>
      </c>
      <c r="B261" t="s">
        <v>28</v>
      </c>
      <c r="C261" t="s">
        <v>144</v>
      </c>
      <c r="D261" t="s">
        <v>44</v>
      </c>
      <c r="E261" t="s">
        <v>31</v>
      </c>
      <c r="F261" t="s">
        <v>32</v>
      </c>
      <c r="G261">
        <v>14</v>
      </c>
      <c r="H261" s="21">
        <v>40490</v>
      </c>
      <c r="I261" t="s">
        <v>509</v>
      </c>
      <c r="J261">
        <v>36.299999999999997</v>
      </c>
      <c r="K261" s="21">
        <v>45466</v>
      </c>
      <c r="L261" t="s">
        <v>34</v>
      </c>
      <c r="T261" t="str">
        <f t="shared" si="17"/>
        <v>U14</v>
      </c>
      <c r="U261" t="str">
        <f t="shared" si="18"/>
        <v>&lt;54</v>
      </c>
      <c r="V261" t="str">
        <f t="shared" si="19"/>
        <v>U14M&lt;54</v>
      </c>
      <c r="W261" t="str">
        <f t="shared" si="20"/>
        <v>ROUGE</v>
      </c>
    </row>
    <row r="262" spans="1:23" x14ac:dyDescent="0.25">
      <c r="A262">
        <v>526870344</v>
      </c>
      <c r="B262" t="s">
        <v>28</v>
      </c>
      <c r="C262" t="s">
        <v>144</v>
      </c>
      <c r="D262" t="s">
        <v>145</v>
      </c>
      <c r="E262" t="s">
        <v>31</v>
      </c>
      <c r="F262" t="s">
        <v>32</v>
      </c>
      <c r="G262">
        <v>10</v>
      </c>
      <c r="H262" s="21">
        <v>41954</v>
      </c>
      <c r="I262" t="s">
        <v>252</v>
      </c>
      <c r="J262">
        <v>26.8</v>
      </c>
      <c r="K262" s="21">
        <v>45550</v>
      </c>
      <c r="L262" t="s">
        <v>34</v>
      </c>
      <c r="T262" t="str">
        <f t="shared" si="17"/>
        <v>U10</v>
      </c>
      <c r="U262" t="str">
        <f t="shared" si="18"/>
        <v>&lt;54</v>
      </c>
      <c r="V262" t="str">
        <f t="shared" si="19"/>
        <v>U10M&lt;54</v>
      </c>
      <c r="W262" t="str">
        <f t="shared" si="20"/>
        <v>ORANGE</v>
      </c>
    </row>
    <row r="263" spans="1:23" x14ac:dyDescent="0.25">
      <c r="A263">
        <v>534692370</v>
      </c>
      <c r="B263" t="s">
        <v>28</v>
      </c>
      <c r="C263" t="s">
        <v>777</v>
      </c>
      <c r="D263" t="s">
        <v>422</v>
      </c>
      <c r="E263" t="s">
        <v>31</v>
      </c>
      <c r="F263" t="s">
        <v>32</v>
      </c>
      <c r="G263">
        <v>14</v>
      </c>
      <c r="H263" s="21">
        <v>40459</v>
      </c>
      <c r="I263" t="s">
        <v>509</v>
      </c>
      <c r="J263">
        <v>53.2</v>
      </c>
      <c r="K263" s="21">
        <v>45210</v>
      </c>
      <c r="L263" t="s">
        <v>113</v>
      </c>
      <c r="T263" t="str">
        <f t="shared" si="17"/>
        <v>U14</v>
      </c>
      <c r="U263" t="str">
        <f t="shared" si="18"/>
        <v>&lt;54</v>
      </c>
      <c r="V263" t="str">
        <f t="shared" si="19"/>
        <v>U14M&lt;54</v>
      </c>
      <c r="W263" t="str">
        <f t="shared" si="20"/>
        <v>ROUGE</v>
      </c>
    </row>
    <row r="264" spans="1:23" x14ac:dyDescent="0.25">
      <c r="A264">
        <v>535462330</v>
      </c>
      <c r="B264" t="s">
        <v>28</v>
      </c>
      <c r="C264" t="s">
        <v>605</v>
      </c>
      <c r="D264" t="s">
        <v>80</v>
      </c>
      <c r="E264" t="s">
        <v>31</v>
      </c>
      <c r="F264" t="s">
        <v>32</v>
      </c>
      <c r="G264">
        <v>12</v>
      </c>
      <c r="H264" s="21">
        <v>41030</v>
      </c>
      <c r="I264" t="s">
        <v>381</v>
      </c>
      <c r="J264">
        <v>42.5</v>
      </c>
      <c r="K264" s="21">
        <v>45465</v>
      </c>
      <c r="L264" t="s">
        <v>65</v>
      </c>
      <c r="T264" t="str">
        <f t="shared" si="17"/>
        <v>U12</v>
      </c>
      <c r="U264" t="str">
        <f t="shared" si="18"/>
        <v>&lt;54</v>
      </c>
      <c r="V264" t="str">
        <f t="shared" si="19"/>
        <v>U12M&lt;54</v>
      </c>
      <c r="W264" t="str">
        <f t="shared" si="20"/>
        <v>VIOLET</v>
      </c>
    </row>
    <row r="265" spans="1:23" x14ac:dyDescent="0.25">
      <c r="A265">
        <v>48504254</v>
      </c>
      <c r="B265" t="s">
        <v>28</v>
      </c>
      <c r="C265" t="s">
        <v>605</v>
      </c>
      <c r="D265" t="s">
        <v>44</v>
      </c>
      <c r="E265" t="s">
        <v>31</v>
      </c>
      <c r="F265" t="s">
        <v>32</v>
      </c>
      <c r="G265">
        <v>18</v>
      </c>
      <c r="H265" s="21">
        <v>38753</v>
      </c>
      <c r="I265" t="s">
        <v>671</v>
      </c>
      <c r="J265">
        <v>-3.7</v>
      </c>
      <c r="K265" s="21">
        <v>45591</v>
      </c>
      <c r="L265" t="s">
        <v>65</v>
      </c>
      <c r="T265" t="str">
        <f t="shared" si="17"/>
        <v>U18</v>
      </c>
      <c r="U265" t="str">
        <f t="shared" si="18"/>
        <v>&lt;12</v>
      </c>
      <c r="V265" t="str">
        <f t="shared" si="19"/>
        <v>U18M&lt;12</v>
      </c>
      <c r="W265" t="str">
        <f t="shared" si="20"/>
        <v>JAUNE</v>
      </c>
    </row>
    <row r="266" spans="1:23" x14ac:dyDescent="0.25">
      <c r="A266">
        <v>526521346</v>
      </c>
      <c r="B266" t="s">
        <v>38</v>
      </c>
      <c r="C266" t="s">
        <v>69</v>
      </c>
      <c r="D266" t="s">
        <v>70</v>
      </c>
      <c r="E266" t="s">
        <v>39</v>
      </c>
      <c r="F266" t="s">
        <v>32</v>
      </c>
      <c r="G266">
        <v>8</v>
      </c>
      <c r="H266" s="21">
        <v>42419</v>
      </c>
      <c r="I266" t="s">
        <v>33</v>
      </c>
      <c r="J266">
        <v>54</v>
      </c>
      <c r="K266" s="21">
        <v>44104</v>
      </c>
      <c r="L266" t="s">
        <v>43</v>
      </c>
      <c r="T266" t="str">
        <f t="shared" si="17"/>
        <v>U8</v>
      </c>
      <c r="U266" t="str">
        <f t="shared" si="18"/>
        <v>&lt;54</v>
      </c>
      <c r="V266" t="str">
        <f t="shared" si="19"/>
        <v>U8F&lt;54</v>
      </c>
      <c r="W266" t="str">
        <f t="shared" si="20"/>
        <v>ORANGE</v>
      </c>
    </row>
    <row r="267" spans="1:23" x14ac:dyDescent="0.25">
      <c r="A267">
        <v>512629382</v>
      </c>
      <c r="B267" t="s">
        <v>28</v>
      </c>
      <c r="C267" t="s">
        <v>1039</v>
      </c>
      <c r="D267" t="s">
        <v>115</v>
      </c>
      <c r="E267" t="s">
        <v>31</v>
      </c>
      <c r="F267" t="s">
        <v>32</v>
      </c>
      <c r="G267">
        <v>12</v>
      </c>
      <c r="H267" s="21">
        <v>40915</v>
      </c>
      <c r="I267" t="s">
        <v>381</v>
      </c>
      <c r="J267">
        <v>54</v>
      </c>
      <c r="K267" s="21">
        <v>45401</v>
      </c>
      <c r="L267" t="s">
        <v>46</v>
      </c>
      <c r="T267" t="str">
        <f t="shared" si="17"/>
        <v>U12</v>
      </c>
      <c r="U267" t="str">
        <f t="shared" si="18"/>
        <v>&lt;54</v>
      </c>
      <c r="V267" t="str">
        <f t="shared" si="19"/>
        <v>U12M&lt;54</v>
      </c>
      <c r="W267" t="str">
        <f t="shared" si="20"/>
        <v>VIOLET</v>
      </c>
    </row>
    <row r="268" spans="1:23" x14ac:dyDescent="0.25">
      <c r="A268">
        <v>531339285</v>
      </c>
      <c r="B268" t="s">
        <v>28</v>
      </c>
      <c r="C268" t="s">
        <v>649</v>
      </c>
      <c r="D268" t="s">
        <v>387</v>
      </c>
      <c r="E268" t="s">
        <v>31</v>
      </c>
      <c r="F268" t="s">
        <v>32</v>
      </c>
      <c r="G268">
        <v>19</v>
      </c>
      <c r="H268" s="21">
        <v>38667</v>
      </c>
      <c r="I268" t="s">
        <v>966</v>
      </c>
      <c r="J268">
        <v>15.2</v>
      </c>
      <c r="K268" s="21">
        <v>45172</v>
      </c>
      <c r="L268" t="s">
        <v>43</v>
      </c>
      <c r="T268" t="b">
        <f t="shared" si="17"/>
        <v>0</v>
      </c>
      <c r="U268" t="str">
        <f t="shared" si="18"/>
        <v>&lt;24</v>
      </c>
      <c r="V268" t="str">
        <f t="shared" si="19"/>
        <v>FAUXM&lt;24</v>
      </c>
      <c r="W268" t="b">
        <f t="shared" si="20"/>
        <v>0</v>
      </c>
    </row>
    <row r="269" spans="1:23" x14ac:dyDescent="0.25">
      <c r="A269">
        <v>531158355</v>
      </c>
      <c r="B269" t="s">
        <v>28</v>
      </c>
      <c r="C269" t="s">
        <v>93</v>
      </c>
      <c r="D269" t="s">
        <v>94</v>
      </c>
      <c r="E269" t="s">
        <v>31</v>
      </c>
      <c r="F269" t="s">
        <v>32</v>
      </c>
      <c r="G269">
        <v>9</v>
      </c>
      <c r="H269" s="21">
        <v>42011</v>
      </c>
      <c r="I269" t="s">
        <v>195</v>
      </c>
      <c r="J269">
        <v>54</v>
      </c>
      <c r="K269" s="21">
        <v>45525</v>
      </c>
      <c r="L269" t="s">
        <v>46</v>
      </c>
      <c r="T269" t="str">
        <f t="shared" si="17"/>
        <v>U10</v>
      </c>
      <c r="U269" t="str">
        <f t="shared" si="18"/>
        <v>&lt;54</v>
      </c>
      <c r="V269" t="str">
        <f t="shared" si="19"/>
        <v>U10M&lt;54</v>
      </c>
      <c r="W269" t="str">
        <f t="shared" si="20"/>
        <v>ORANGE</v>
      </c>
    </row>
    <row r="270" spans="1:23" x14ac:dyDescent="0.25">
      <c r="A270">
        <v>525146389</v>
      </c>
      <c r="B270" t="s">
        <v>47</v>
      </c>
      <c r="C270" t="s">
        <v>93</v>
      </c>
      <c r="D270" t="s">
        <v>430</v>
      </c>
      <c r="E270" t="s">
        <v>39</v>
      </c>
      <c r="F270" t="s">
        <v>32</v>
      </c>
      <c r="G270">
        <v>7</v>
      </c>
      <c r="H270" s="21">
        <v>43042</v>
      </c>
      <c r="I270" t="s">
        <v>33</v>
      </c>
      <c r="J270">
        <v>54</v>
      </c>
      <c r="K270" s="21">
        <v>45513</v>
      </c>
      <c r="L270" t="s">
        <v>46</v>
      </c>
      <c r="T270" t="str">
        <f t="shared" si="17"/>
        <v>U8</v>
      </c>
      <c r="U270" t="str">
        <f t="shared" si="18"/>
        <v>&lt;54</v>
      </c>
      <c r="V270" t="str">
        <f t="shared" si="19"/>
        <v>U8F&lt;54</v>
      </c>
      <c r="W270" t="str">
        <f t="shared" si="20"/>
        <v>ORANGE</v>
      </c>
    </row>
    <row r="271" spans="1:23" x14ac:dyDescent="0.25">
      <c r="A271">
        <v>534968322</v>
      </c>
      <c r="B271" t="s">
        <v>28</v>
      </c>
      <c r="C271" t="s">
        <v>469</v>
      </c>
      <c r="D271" t="s">
        <v>470</v>
      </c>
      <c r="E271" t="s">
        <v>31</v>
      </c>
      <c r="F271" t="s">
        <v>32</v>
      </c>
      <c r="G271">
        <v>15</v>
      </c>
      <c r="H271" s="21">
        <v>40136</v>
      </c>
      <c r="I271" t="s">
        <v>551</v>
      </c>
      <c r="J271">
        <v>54</v>
      </c>
      <c r="K271" s="21">
        <v>45616</v>
      </c>
      <c r="L271" t="s">
        <v>55</v>
      </c>
      <c r="T271" t="str">
        <f t="shared" si="17"/>
        <v>U16</v>
      </c>
      <c r="U271" t="str">
        <f t="shared" si="18"/>
        <v>&lt;54</v>
      </c>
      <c r="V271" t="str">
        <f t="shared" si="19"/>
        <v>U16M&lt;54</v>
      </c>
      <c r="W271" t="str">
        <f t="shared" si="20"/>
        <v>ROUGE</v>
      </c>
    </row>
    <row r="272" spans="1:23" x14ac:dyDescent="0.25">
      <c r="A272">
        <v>540260388</v>
      </c>
      <c r="B272" t="s">
        <v>38</v>
      </c>
      <c r="C272" t="s">
        <v>778</v>
      </c>
      <c r="D272" t="s">
        <v>153</v>
      </c>
      <c r="E272" t="s">
        <v>39</v>
      </c>
      <c r="F272" t="s">
        <v>32</v>
      </c>
      <c r="G272">
        <v>3</v>
      </c>
      <c r="H272" s="21">
        <v>44408</v>
      </c>
      <c r="I272" t="s">
        <v>33</v>
      </c>
      <c r="J272">
        <v>54</v>
      </c>
      <c r="K272" s="21">
        <v>45292</v>
      </c>
      <c r="L272" t="s">
        <v>65</v>
      </c>
      <c r="T272" t="str">
        <f t="shared" si="17"/>
        <v>U8</v>
      </c>
      <c r="U272" t="str">
        <f t="shared" si="18"/>
        <v>&lt;54</v>
      </c>
      <c r="V272" t="str">
        <f t="shared" si="19"/>
        <v>U8F&lt;54</v>
      </c>
      <c r="W272" t="str">
        <f t="shared" si="20"/>
        <v>ORANGE</v>
      </c>
    </row>
    <row r="273" spans="1:23" x14ac:dyDescent="0.25">
      <c r="A273">
        <v>540568369</v>
      </c>
      <c r="B273" t="s">
        <v>28</v>
      </c>
      <c r="C273" t="s">
        <v>778</v>
      </c>
      <c r="D273" t="s">
        <v>124</v>
      </c>
      <c r="E273" t="s">
        <v>31</v>
      </c>
      <c r="F273" t="s">
        <v>32</v>
      </c>
      <c r="G273">
        <v>6</v>
      </c>
      <c r="H273" s="21">
        <v>43391</v>
      </c>
      <c r="I273" t="s">
        <v>33</v>
      </c>
      <c r="J273">
        <v>54</v>
      </c>
      <c r="K273" s="21">
        <v>44883</v>
      </c>
      <c r="L273" t="s">
        <v>65</v>
      </c>
      <c r="T273" t="str">
        <f t="shared" si="17"/>
        <v>U8</v>
      </c>
      <c r="U273" t="str">
        <f t="shared" si="18"/>
        <v>&lt;54</v>
      </c>
      <c r="V273" t="str">
        <f t="shared" si="19"/>
        <v>U8M&lt;54</v>
      </c>
      <c r="W273" t="str">
        <f t="shared" si="20"/>
        <v>ORANGE</v>
      </c>
    </row>
    <row r="274" spans="1:23" x14ac:dyDescent="0.25">
      <c r="A274">
        <v>540569368</v>
      </c>
      <c r="B274" t="s">
        <v>28</v>
      </c>
      <c r="C274" t="s">
        <v>778</v>
      </c>
      <c r="D274" t="s">
        <v>205</v>
      </c>
      <c r="E274" t="s">
        <v>31</v>
      </c>
      <c r="F274" t="s">
        <v>32</v>
      </c>
      <c r="G274">
        <v>5</v>
      </c>
      <c r="H274" s="21">
        <v>43820</v>
      </c>
      <c r="I274" t="s">
        <v>33</v>
      </c>
      <c r="J274">
        <v>54</v>
      </c>
      <c r="K274" s="21">
        <v>44883</v>
      </c>
      <c r="L274" t="s">
        <v>65</v>
      </c>
      <c r="T274" t="str">
        <f t="shared" si="17"/>
        <v>U8</v>
      </c>
      <c r="U274" t="str">
        <f t="shared" si="18"/>
        <v>&lt;54</v>
      </c>
      <c r="V274" t="str">
        <f t="shared" si="19"/>
        <v>U8M&lt;54</v>
      </c>
      <c r="W274" t="str">
        <f t="shared" si="20"/>
        <v>ORANGE</v>
      </c>
    </row>
    <row r="275" spans="1:23" x14ac:dyDescent="0.25">
      <c r="A275">
        <v>535801375</v>
      </c>
      <c r="B275" t="s">
        <v>28</v>
      </c>
      <c r="C275" t="s">
        <v>779</v>
      </c>
      <c r="D275" t="s">
        <v>61</v>
      </c>
      <c r="E275" t="s">
        <v>31</v>
      </c>
      <c r="F275" t="s">
        <v>32</v>
      </c>
      <c r="G275">
        <v>12</v>
      </c>
      <c r="H275" s="21">
        <v>40941</v>
      </c>
      <c r="I275" t="s">
        <v>381</v>
      </c>
      <c r="J275">
        <v>43.7</v>
      </c>
      <c r="K275" s="21">
        <v>45564</v>
      </c>
      <c r="L275" t="s">
        <v>55</v>
      </c>
      <c r="T275" t="str">
        <f t="shared" si="17"/>
        <v>U12</v>
      </c>
      <c r="U275" t="str">
        <f t="shared" si="18"/>
        <v>&lt;54</v>
      </c>
      <c r="V275" t="str">
        <f t="shared" si="19"/>
        <v>U12M&lt;54</v>
      </c>
      <c r="W275" t="str">
        <f t="shared" si="20"/>
        <v>VIOLET</v>
      </c>
    </row>
    <row r="276" spans="1:23" x14ac:dyDescent="0.25">
      <c r="A276">
        <v>524920383</v>
      </c>
      <c r="B276" t="s">
        <v>28</v>
      </c>
      <c r="C276" t="s">
        <v>1040</v>
      </c>
      <c r="D276" t="s">
        <v>139</v>
      </c>
      <c r="E276" t="s">
        <v>31</v>
      </c>
      <c r="F276" t="s">
        <v>32</v>
      </c>
      <c r="G276">
        <v>19</v>
      </c>
      <c r="H276" s="21">
        <v>38653</v>
      </c>
      <c r="I276" t="s">
        <v>966</v>
      </c>
      <c r="J276">
        <v>54</v>
      </c>
      <c r="K276" s="21">
        <v>45510</v>
      </c>
      <c r="L276" t="s">
        <v>55</v>
      </c>
      <c r="T276" t="b">
        <f t="shared" si="17"/>
        <v>0</v>
      </c>
      <c r="U276" t="str">
        <f t="shared" si="18"/>
        <v>&lt;54</v>
      </c>
      <c r="V276" t="str">
        <f t="shared" si="19"/>
        <v>FAUXM&lt;54</v>
      </c>
      <c r="W276" t="b">
        <f t="shared" si="20"/>
        <v>0</v>
      </c>
    </row>
    <row r="277" spans="1:23" x14ac:dyDescent="0.25">
      <c r="A277">
        <v>41528384</v>
      </c>
      <c r="B277" t="s">
        <v>28</v>
      </c>
      <c r="C277" t="s">
        <v>71</v>
      </c>
      <c r="D277" t="s">
        <v>1041</v>
      </c>
      <c r="E277" t="s">
        <v>31</v>
      </c>
      <c r="F277" t="s">
        <v>32</v>
      </c>
      <c r="G277">
        <v>9</v>
      </c>
      <c r="H277" s="21">
        <v>42143</v>
      </c>
      <c r="I277" t="s">
        <v>195</v>
      </c>
      <c r="J277">
        <v>54</v>
      </c>
      <c r="K277" s="21">
        <v>45279</v>
      </c>
      <c r="L277" t="s">
        <v>62</v>
      </c>
      <c r="T277" t="str">
        <f t="shared" si="17"/>
        <v>U10</v>
      </c>
      <c r="U277" t="str">
        <f t="shared" si="18"/>
        <v>&lt;54</v>
      </c>
      <c r="V277" t="str">
        <f t="shared" si="19"/>
        <v>U10M&lt;54</v>
      </c>
      <c r="W277" t="str">
        <f t="shared" si="20"/>
        <v>ORANGE</v>
      </c>
    </row>
    <row r="278" spans="1:23" x14ac:dyDescent="0.25">
      <c r="A278">
        <v>41605356</v>
      </c>
      <c r="B278" t="s">
        <v>28</v>
      </c>
      <c r="C278" t="s">
        <v>71</v>
      </c>
      <c r="D278" t="s">
        <v>72</v>
      </c>
      <c r="E278" t="s">
        <v>31</v>
      </c>
      <c r="F278" t="s">
        <v>32</v>
      </c>
      <c r="G278">
        <v>8</v>
      </c>
      <c r="H278" s="21">
        <v>42434</v>
      </c>
      <c r="I278" t="s">
        <v>33</v>
      </c>
      <c r="J278">
        <v>34.5</v>
      </c>
      <c r="K278" s="21">
        <v>45533</v>
      </c>
      <c r="L278" t="s">
        <v>46</v>
      </c>
      <c r="T278" t="str">
        <f t="shared" si="17"/>
        <v>U8</v>
      </c>
      <c r="U278" t="str">
        <f t="shared" si="18"/>
        <v>&lt;54</v>
      </c>
      <c r="V278" t="str">
        <f t="shared" si="19"/>
        <v>U8M&lt;54</v>
      </c>
      <c r="W278" t="str">
        <f t="shared" si="20"/>
        <v>ORANGE</v>
      </c>
    </row>
    <row r="279" spans="1:23" x14ac:dyDescent="0.25">
      <c r="A279">
        <v>43800326</v>
      </c>
      <c r="B279" t="s">
        <v>28</v>
      </c>
      <c r="C279" t="s">
        <v>650</v>
      </c>
      <c r="D279" t="s">
        <v>115</v>
      </c>
      <c r="E279" t="s">
        <v>31</v>
      </c>
      <c r="F279" t="s">
        <v>32</v>
      </c>
      <c r="G279">
        <v>19</v>
      </c>
      <c r="H279" s="21">
        <v>38489</v>
      </c>
      <c r="I279" t="s">
        <v>966</v>
      </c>
      <c r="J279">
        <v>13.2</v>
      </c>
      <c r="K279" s="21">
        <v>45491</v>
      </c>
      <c r="L279" t="s">
        <v>65</v>
      </c>
      <c r="T279" t="b">
        <f t="shared" si="17"/>
        <v>0</v>
      </c>
      <c r="U279" t="str">
        <f t="shared" si="18"/>
        <v>&lt;24</v>
      </c>
      <c r="V279" t="str">
        <f t="shared" si="19"/>
        <v>FAUXM&lt;24</v>
      </c>
      <c r="W279" t="b">
        <f t="shared" si="20"/>
        <v>0</v>
      </c>
    </row>
    <row r="280" spans="1:23" x14ac:dyDescent="0.25">
      <c r="A280">
        <v>521969382</v>
      </c>
      <c r="B280" t="s">
        <v>28</v>
      </c>
      <c r="C280" t="s">
        <v>1042</v>
      </c>
      <c r="D280" t="s">
        <v>336</v>
      </c>
      <c r="E280" t="s">
        <v>31</v>
      </c>
      <c r="F280" t="s">
        <v>32</v>
      </c>
      <c r="G280">
        <v>10</v>
      </c>
      <c r="H280" s="21">
        <v>41852</v>
      </c>
      <c r="I280" t="s">
        <v>252</v>
      </c>
      <c r="J280">
        <v>54</v>
      </c>
      <c r="K280" s="21">
        <v>45481</v>
      </c>
      <c r="L280" t="s">
        <v>344</v>
      </c>
      <c r="T280" t="str">
        <f t="shared" si="17"/>
        <v>U10</v>
      </c>
      <c r="U280" t="str">
        <f t="shared" si="18"/>
        <v>&lt;54</v>
      </c>
      <c r="V280" t="str">
        <f t="shared" si="19"/>
        <v>U10M&lt;54</v>
      </c>
      <c r="W280" t="str">
        <f t="shared" si="20"/>
        <v>ORANGE</v>
      </c>
    </row>
    <row r="281" spans="1:23" x14ac:dyDescent="0.25">
      <c r="A281">
        <v>524896348</v>
      </c>
      <c r="B281" t="s">
        <v>28</v>
      </c>
      <c r="C281" t="s">
        <v>214</v>
      </c>
      <c r="D281" t="s">
        <v>334</v>
      </c>
      <c r="E281" t="s">
        <v>31</v>
      </c>
      <c r="F281" t="s">
        <v>32</v>
      </c>
      <c r="G281">
        <v>13</v>
      </c>
      <c r="H281" s="21">
        <v>40875</v>
      </c>
      <c r="I281" t="s">
        <v>448</v>
      </c>
      <c r="J281">
        <v>43.7</v>
      </c>
      <c r="K281" s="21">
        <v>45570</v>
      </c>
      <c r="L281" t="s">
        <v>151</v>
      </c>
      <c r="T281" t="str">
        <f t="shared" si="17"/>
        <v>U14</v>
      </c>
      <c r="U281" t="str">
        <f t="shared" si="18"/>
        <v>&lt;54</v>
      </c>
      <c r="V281" t="str">
        <f t="shared" si="19"/>
        <v>U14M&lt;54</v>
      </c>
      <c r="W281" t="str">
        <f t="shared" si="20"/>
        <v>ROUGE</v>
      </c>
    </row>
    <row r="282" spans="1:23" x14ac:dyDescent="0.25">
      <c r="A282">
        <v>41835375</v>
      </c>
      <c r="B282" t="s">
        <v>38</v>
      </c>
      <c r="C282" t="s">
        <v>780</v>
      </c>
      <c r="D282" t="s">
        <v>143</v>
      </c>
      <c r="E282" t="s">
        <v>39</v>
      </c>
      <c r="F282" t="s">
        <v>32</v>
      </c>
      <c r="G282">
        <v>10</v>
      </c>
      <c r="H282" s="21">
        <v>41744</v>
      </c>
      <c r="I282" t="s">
        <v>252</v>
      </c>
      <c r="J282">
        <v>54</v>
      </c>
      <c r="K282" s="21">
        <v>44917</v>
      </c>
      <c r="L282" t="s">
        <v>62</v>
      </c>
      <c r="T282" t="str">
        <f t="shared" si="17"/>
        <v>U10</v>
      </c>
      <c r="U282" t="str">
        <f t="shared" si="18"/>
        <v>&lt;54</v>
      </c>
      <c r="V282" t="str">
        <f t="shared" si="19"/>
        <v>U10F&lt;54</v>
      </c>
      <c r="W282" t="str">
        <f t="shared" si="20"/>
        <v>ORANGE</v>
      </c>
    </row>
    <row r="283" spans="1:23" x14ac:dyDescent="0.25">
      <c r="A283">
        <v>522170385</v>
      </c>
      <c r="B283" t="s">
        <v>38</v>
      </c>
      <c r="C283" t="s">
        <v>1043</v>
      </c>
      <c r="D283" t="s">
        <v>520</v>
      </c>
      <c r="E283" t="s">
        <v>39</v>
      </c>
      <c r="F283" t="s">
        <v>32</v>
      </c>
      <c r="G283">
        <v>10</v>
      </c>
      <c r="H283" s="21">
        <v>41767</v>
      </c>
      <c r="I283" t="s">
        <v>252</v>
      </c>
      <c r="J283">
        <v>54</v>
      </c>
      <c r="K283" s="21">
        <v>45483</v>
      </c>
      <c r="L283" t="s">
        <v>46</v>
      </c>
      <c r="T283" t="str">
        <f t="shared" si="17"/>
        <v>U10</v>
      </c>
      <c r="U283" t="str">
        <f t="shared" si="18"/>
        <v>&lt;54</v>
      </c>
      <c r="V283" t="str">
        <f t="shared" si="19"/>
        <v>U10F&lt;54</v>
      </c>
      <c r="W283" t="str">
        <f t="shared" si="20"/>
        <v>ORANGE</v>
      </c>
    </row>
    <row r="284" spans="1:23" x14ac:dyDescent="0.25">
      <c r="A284">
        <v>45309243</v>
      </c>
      <c r="B284" t="s">
        <v>38</v>
      </c>
      <c r="C284" t="s">
        <v>651</v>
      </c>
      <c r="D284" t="s">
        <v>198</v>
      </c>
      <c r="E284" t="s">
        <v>39</v>
      </c>
      <c r="F284" t="s">
        <v>32</v>
      </c>
      <c r="G284">
        <v>19</v>
      </c>
      <c r="H284" s="21">
        <v>38365</v>
      </c>
      <c r="I284" t="s">
        <v>979</v>
      </c>
      <c r="J284">
        <v>-5.0999999999999996</v>
      </c>
      <c r="K284" s="21">
        <v>45595</v>
      </c>
      <c r="L284" t="s">
        <v>34</v>
      </c>
      <c r="T284" t="b">
        <f t="shared" si="17"/>
        <v>0</v>
      </c>
      <c r="U284" t="str">
        <f t="shared" si="18"/>
        <v>&lt;12</v>
      </c>
      <c r="V284" t="str">
        <f t="shared" si="19"/>
        <v>FAUXF&lt;12</v>
      </c>
      <c r="W284" t="b">
        <f t="shared" si="20"/>
        <v>0</v>
      </c>
    </row>
    <row r="285" spans="1:23" x14ac:dyDescent="0.25">
      <c r="A285">
        <v>41257371</v>
      </c>
      <c r="B285" t="s">
        <v>38</v>
      </c>
      <c r="C285" t="s">
        <v>95</v>
      </c>
      <c r="D285" t="s">
        <v>48</v>
      </c>
      <c r="E285" t="s">
        <v>39</v>
      </c>
      <c r="F285" t="s">
        <v>32</v>
      </c>
      <c r="G285">
        <v>6</v>
      </c>
      <c r="H285" s="21">
        <v>43282</v>
      </c>
      <c r="I285" t="s">
        <v>33</v>
      </c>
      <c r="J285">
        <v>54</v>
      </c>
      <c r="K285" s="21">
        <v>45525</v>
      </c>
      <c r="L285" t="s">
        <v>46</v>
      </c>
      <c r="T285" t="str">
        <f t="shared" si="17"/>
        <v>U8</v>
      </c>
      <c r="U285" t="str">
        <f t="shared" si="18"/>
        <v>&lt;54</v>
      </c>
      <c r="V285" t="str">
        <f t="shared" si="19"/>
        <v>U8F&lt;54</v>
      </c>
      <c r="W285" t="str">
        <f t="shared" si="20"/>
        <v>ORANGE</v>
      </c>
    </row>
    <row r="286" spans="1:23" x14ac:dyDescent="0.25">
      <c r="A286">
        <v>3480308</v>
      </c>
      <c r="B286" t="s">
        <v>47</v>
      </c>
      <c r="C286" t="s">
        <v>95</v>
      </c>
      <c r="D286" t="s">
        <v>96</v>
      </c>
      <c r="E286" t="s">
        <v>39</v>
      </c>
      <c r="F286" t="s">
        <v>32</v>
      </c>
      <c r="G286">
        <v>9</v>
      </c>
      <c r="H286" s="21">
        <v>42338</v>
      </c>
      <c r="I286" t="s">
        <v>195</v>
      </c>
      <c r="J286">
        <v>54</v>
      </c>
      <c r="K286" s="21">
        <v>45525</v>
      </c>
      <c r="L286" t="s">
        <v>46</v>
      </c>
      <c r="T286" t="str">
        <f t="shared" si="17"/>
        <v>U10</v>
      </c>
      <c r="U286" t="str">
        <f t="shared" si="18"/>
        <v>&lt;54</v>
      </c>
      <c r="V286" t="str">
        <f t="shared" si="19"/>
        <v>U10F&lt;54</v>
      </c>
      <c r="W286" t="str">
        <f t="shared" si="20"/>
        <v>ORANGE</v>
      </c>
    </row>
    <row r="287" spans="1:23" x14ac:dyDescent="0.25">
      <c r="A287">
        <v>525079363</v>
      </c>
      <c r="B287" t="s">
        <v>28</v>
      </c>
      <c r="C287" t="s">
        <v>95</v>
      </c>
      <c r="D287" t="s">
        <v>92</v>
      </c>
      <c r="E287" t="s">
        <v>31</v>
      </c>
      <c r="F287" t="s">
        <v>32</v>
      </c>
      <c r="G287">
        <v>10</v>
      </c>
      <c r="H287" s="21">
        <v>41644</v>
      </c>
      <c r="I287" t="s">
        <v>252</v>
      </c>
      <c r="J287">
        <v>54</v>
      </c>
      <c r="K287" s="21">
        <v>44772</v>
      </c>
      <c r="L287" t="s">
        <v>43</v>
      </c>
      <c r="T287" t="str">
        <f t="shared" si="17"/>
        <v>U10</v>
      </c>
      <c r="U287" t="str">
        <f t="shared" si="18"/>
        <v>&lt;54</v>
      </c>
      <c r="V287" t="str">
        <f t="shared" si="19"/>
        <v>U10M&lt;54</v>
      </c>
      <c r="W287" t="str">
        <f t="shared" si="20"/>
        <v>ORANGE</v>
      </c>
    </row>
    <row r="288" spans="1:23" x14ac:dyDescent="0.25">
      <c r="A288">
        <v>532560382</v>
      </c>
      <c r="B288" t="s">
        <v>28</v>
      </c>
      <c r="C288" t="s">
        <v>1044</v>
      </c>
      <c r="D288" t="s">
        <v>588</v>
      </c>
      <c r="E288" t="s">
        <v>31</v>
      </c>
      <c r="F288" t="s">
        <v>32</v>
      </c>
      <c r="G288">
        <v>4</v>
      </c>
      <c r="H288" s="21">
        <v>43920</v>
      </c>
      <c r="I288" t="s">
        <v>33</v>
      </c>
      <c r="J288">
        <v>54</v>
      </c>
      <c r="K288" s="21">
        <v>45560</v>
      </c>
      <c r="L288" t="s">
        <v>43</v>
      </c>
      <c r="T288" t="str">
        <f t="shared" si="17"/>
        <v>U8</v>
      </c>
      <c r="U288" t="str">
        <f t="shared" si="18"/>
        <v>&lt;54</v>
      </c>
      <c r="V288" t="str">
        <f t="shared" si="19"/>
        <v>U8M&lt;54</v>
      </c>
      <c r="W288" t="str">
        <f t="shared" si="20"/>
        <v>ORANGE</v>
      </c>
    </row>
    <row r="289" spans="1:23" x14ac:dyDescent="0.25">
      <c r="A289">
        <v>537457388</v>
      </c>
      <c r="B289" t="s">
        <v>28</v>
      </c>
      <c r="C289" t="s">
        <v>1045</v>
      </c>
      <c r="D289" t="s">
        <v>507</v>
      </c>
      <c r="E289" t="s">
        <v>31</v>
      </c>
      <c r="F289" t="s">
        <v>32</v>
      </c>
      <c r="G289">
        <v>6</v>
      </c>
      <c r="H289" s="21">
        <v>43320</v>
      </c>
      <c r="I289" t="s">
        <v>33</v>
      </c>
      <c r="J289">
        <v>54</v>
      </c>
      <c r="K289" s="21">
        <v>45586</v>
      </c>
      <c r="L289" t="s">
        <v>46</v>
      </c>
      <c r="T289" t="str">
        <f t="shared" si="17"/>
        <v>U8</v>
      </c>
      <c r="U289" t="str">
        <f t="shared" si="18"/>
        <v>&lt;54</v>
      </c>
      <c r="V289" t="str">
        <f t="shared" si="19"/>
        <v>U8M&lt;54</v>
      </c>
      <c r="W289" t="str">
        <f t="shared" si="20"/>
        <v>ORANGE</v>
      </c>
    </row>
    <row r="290" spans="1:23" x14ac:dyDescent="0.25">
      <c r="A290">
        <v>535571356</v>
      </c>
      <c r="B290" t="s">
        <v>38</v>
      </c>
      <c r="C290" t="s">
        <v>266</v>
      </c>
      <c r="D290" t="s">
        <v>267</v>
      </c>
      <c r="E290" t="s">
        <v>39</v>
      </c>
      <c r="F290" t="s">
        <v>32</v>
      </c>
      <c r="G290">
        <v>12</v>
      </c>
      <c r="H290" s="21">
        <v>40916</v>
      </c>
      <c r="I290" t="s">
        <v>381</v>
      </c>
      <c r="J290">
        <v>49.2</v>
      </c>
      <c r="K290" s="21">
        <v>45598</v>
      </c>
      <c r="L290" t="s">
        <v>151</v>
      </c>
      <c r="T290" t="str">
        <f t="shared" si="17"/>
        <v>U12</v>
      </c>
      <c r="U290" t="str">
        <f t="shared" si="18"/>
        <v>&lt;54</v>
      </c>
      <c r="V290" t="str">
        <f t="shared" si="19"/>
        <v>U12F&lt;54</v>
      </c>
      <c r="W290" t="str">
        <f t="shared" si="20"/>
        <v>VIOLET</v>
      </c>
    </row>
    <row r="291" spans="1:23" x14ac:dyDescent="0.25">
      <c r="A291">
        <v>525862382</v>
      </c>
      <c r="B291" t="s">
        <v>28</v>
      </c>
      <c r="C291" t="s">
        <v>1046</v>
      </c>
      <c r="D291" t="s">
        <v>1047</v>
      </c>
      <c r="E291" t="s">
        <v>31</v>
      </c>
      <c r="F291" t="s">
        <v>32</v>
      </c>
      <c r="G291">
        <v>16</v>
      </c>
      <c r="H291" s="21">
        <v>39611</v>
      </c>
      <c r="I291" t="s">
        <v>590</v>
      </c>
      <c r="J291">
        <v>54</v>
      </c>
      <c r="K291" s="21">
        <v>45520</v>
      </c>
      <c r="L291" t="s">
        <v>46</v>
      </c>
      <c r="T291" t="str">
        <f t="shared" si="17"/>
        <v>U16</v>
      </c>
      <c r="U291" t="str">
        <f t="shared" si="18"/>
        <v>&lt;54</v>
      </c>
      <c r="V291" t="str">
        <f t="shared" si="19"/>
        <v>U16M&lt;54</v>
      </c>
      <c r="W291" t="str">
        <f t="shared" si="20"/>
        <v>ROUGE</v>
      </c>
    </row>
    <row r="292" spans="1:23" x14ac:dyDescent="0.25">
      <c r="A292">
        <v>529528316</v>
      </c>
      <c r="B292" t="s">
        <v>38</v>
      </c>
      <c r="C292" t="s">
        <v>1048</v>
      </c>
      <c r="D292" t="s">
        <v>1049</v>
      </c>
      <c r="E292" t="s">
        <v>39</v>
      </c>
      <c r="F292" t="s">
        <v>32</v>
      </c>
      <c r="G292">
        <v>12</v>
      </c>
      <c r="H292" s="21">
        <v>41054</v>
      </c>
      <c r="I292" t="s">
        <v>381</v>
      </c>
      <c r="J292">
        <v>54</v>
      </c>
      <c r="K292" s="21">
        <v>43007</v>
      </c>
      <c r="L292" t="s">
        <v>65</v>
      </c>
      <c r="T292" t="str">
        <f t="shared" si="17"/>
        <v>U12</v>
      </c>
      <c r="U292" t="str">
        <f t="shared" si="18"/>
        <v>&lt;54</v>
      </c>
      <c r="V292" t="str">
        <f t="shared" si="19"/>
        <v>U12F&lt;54</v>
      </c>
      <c r="W292" t="str">
        <f t="shared" si="20"/>
        <v>VIOLET</v>
      </c>
    </row>
    <row r="293" spans="1:23" x14ac:dyDescent="0.25">
      <c r="A293">
        <v>536004314</v>
      </c>
      <c r="B293" t="s">
        <v>28</v>
      </c>
      <c r="C293" t="s">
        <v>216</v>
      </c>
      <c r="D293" t="s">
        <v>217</v>
      </c>
      <c r="E293" t="s">
        <v>31</v>
      </c>
      <c r="F293" t="s">
        <v>32</v>
      </c>
      <c r="G293">
        <v>11</v>
      </c>
      <c r="H293" s="21">
        <v>41352</v>
      </c>
      <c r="I293" t="s">
        <v>314</v>
      </c>
      <c r="J293">
        <v>51.7</v>
      </c>
      <c r="K293" s="21">
        <v>45207</v>
      </c>
      <c r="L293" t="s">
        <v>34</v>
      </c>
      <c r="T293" t="str">
        <f t="shared" si="17"/>
        <v>U12</v>
      </c>
      <c r="U293" t="str">
        <f t="shared" si="18"/>
        <v>&lt;54</v>
      </c>
      <c r="V293" t="str">
        <f t="shared" si="19"/>
        <v>U12M&lt;54</v>
      </c>
      <c r="W293" t="str">
        <f t="shared" si="20"/>
        <v>VIOLET</v>
      </c>
    </row>
    <row r="294" spans="1:23" x14ac:dyDescent="0.25">
      <c r="A294">
        <v>521909311</v>
      </c>
      <c r="B294" t="s">
        <v>47</v>
      </c>
      <c r="C294" t="s">
        <v>1050</v>
      </c>
      <c r="D294" t="s">
        <v>1051</v>
      </c>
      <c r="E294" t="s">
        <v>39</v>
      </c>
      <c r="F294" t="s">
        <v>32</v>
      </c>
      <c r="G294">
        <v>18</v>
      </c>
      <c r="H294" s="21">
        <v>38859</v>
      </c>
      <c r="I294" t="s">
        <v>672</v>
      </c>
      <c r="J294">
        <v>54</v>
      </c>
      <c r="K294" s="21">
        <v>42940</v>
      </c>
      <c r="L294" t="s">
        <v>65</v>
      </c>
      <c r="T294" t="str">
        <f t="shared" si="17"/>
        <v>U18</v>
      </c>
      <c r="U294" t="str">
        <f t="shared" si="18"/>
        <v>&lt;54</v>
      </c>
      <c r="V294" t="str">
        <f t="shared" si="19"/>
        <v>U18F&lt;54</v>
      </c>
      <c r="W294" t="str">
        <f t="shared" si="20"/>
        <v>VIOLET</v>
      </c>
    </row>
    <row r="295" spans="1:23" x14ac:dyDescent="0.25">
      <c r="A295">
        <v>537784355</v>
      </c>
      <c r="B295" t="s">
        <v>38</v>
      </c>
      <c r="C295" t="s">
        <v>268</v>
      </c>
      <c r="D295" t="s">
        <v>132</v>
      </c>
      <c r="E295" t="s">
        <v>39</v>
      </c>
      <c r="F295" t="s">
        <v>32</v>
      </c>
      <c r="G295">
        <v>12</v>
      </c>
      <c r="H295" s="21">
        <v>41259</v>
      </c>
      <c r="I295" t="s">
        <v>381</v>
      </c>
      <c r="J295">
        <v>39.9</v>
      </c>
      <c r="K295" s="21">
        <v>45455</v>
      </c>
      <c r="L295" t="s">
        <v>55</v>
      </c>
      <c r="T295" t="str">
        <f t="shared" si="17"/>
        <v>U12</v>
      </c>
      <c r="U295" t="str">
        <f t="shared" si="18"/>
        <v>&lt;54</v>
      </c>
      <c r="V295" t="str">
        <f t="shared" si="19"/>
        <v>U12F&lt;54</v>
      </c>
      <c r="W295" t="str">
        <f t="shared" si="20"/>
        <v>VIOLET</v>
      </c>
    </row>
    <row r="296" spans="1:23" x14ac:dyDescent="0.25">
      <c r="A296">
        <v>522365371</v>
      </c>
      <c r="B296" t="s">
        <v>28</v>
      </c>
      <c r="C296" t="s">
        <v>781</v>
      </c>
      <c r="D296" t="s">
        <v>658</v>
      </c>
      <c r="E296" t="s">
        <v>31</v>
      </c>
      <c r="F296" t="s">
        <v>32</v>
      </c>
      <c r="G296">
        <v>18</v>
      </c>
      <c r="H296" s="21">
        <v>38987</v>
      </c>
      <c r="I296" t="s">
        <v>671</v>
      </c>
      <c r="J296">
        <v>54</v>
      </c>
      <c r="K296" s="21">
        <v>45104</v>
      </c>
      <c r="L296" t="s">
        <v>388</v>
      </c>
      <c r="T296" t="str">
        <f t="shared" si="17"/>
        <v>U18</v>
      </c>
      <c r="U296" t="str">
        <f t="shared" si="18"/>
        <v>&lt;54</v>
      </c>
      <c r="V296" t="str">
        <f t="shared" si="19"/>
        <v>U18M&lt;54</v>
      </c>
      <c r="W296" t="str">
        <f t="shared" si="20"/>
        <v>ROUGE</v>
      </c>
    </row>
    <row r="297" spans="1:23" x14ac:dyDescent="0.25">
      <c r="A297">
        <v>41044330</v>
      </c>
      <c r="B297" t="s">
        <v>28</v>
      </c>
      <c r="C297" t="s">
        <v>1052</v>
      </c>
      <c r="D297" t="s">
        <v>64</v>
      </c>
      <c r="E297" t="s">
        <v>31</v>
      </c>
      <c r="F297" t="s">
        <v>32</v>
      </c>
      <c r="G297">
        <v>14</v>
      </c>
      <c r="H297" s="21">
        <v>40332</v>
      </c>
      <c r="I297" t="s">
        <v>509</v>
      </c>
      <c r="J297">
        <v>54</v>
      </c>
      <c r="K297" s="21">
        <v>44363</v>
      </c>
      <c r="L297" t="s">
        <v>55</v>
      </c>
      <c r="T297" t="str">
        <f t="shared" si="17"/>
        <v>U14</v>
      </c>
      <c r="U297" t="str">
        <f t="shared" si="18"/>
        <v>&lt;54</v>
      </c>
      <c r="V297" t="str">
        <f t="shared" si="19"/>
        <v>U14M&lt;54</v>
      </c>
      <c r="W297" t="str">
        <f t="shared" si="20"/>
        <v>ROUGE</v>
      </c>
    </row>
    <row r="298" spans="1:23" x14ac:dyDescent="0.25">
      <c r="A298">
        <v>45188332</v>
      </c>
      <c r="B298" t="s">
        <v>28</v>
      </c>
      <c r="C298" t="s">
        <v>402</v>
      </c>
      <c r="D298" t="s">
        <v>403</v>
      </c>
      <c r="E298" t="s">
        <v>31</v>
      </c>
      <c r="F298" t="s">
        <v>32</v>
      </c>
      <c r="G298">
        <v>14</v>
      </c>
      <c r="H298" s="21">
        <v>40285</v>
      </c>
      <c r="I298" t="s">
        <v>509</v>
      </c>
      <c r="J298">
        <v>13.8</v>
      </c>
      <c r="K298" s="21">
        <v>45616</v>
      </c>
      <c r="L298" t="s">
        <v>55</v>
      </c>
      <c r="T298" t="str">
        <f t="shared" si="17"/>
        <v>U14</v>
      </c>
      <c r="U298" t="str">
        <f t="shared" si="18"/>
        <v>&lt;24</v>
      </c>
      <c r="V298" t="str">
        <f t="shared" si="19"/>
        <v>U14M&lt;24</v>
      </c>
      <c r="W298" t="str">
        <f t="shared" si="20"/>
        <v>BLEU</v>
      </c>
    </row>
    <row r="299" spans="1:23" x14ac:dyDescent="0.25">
      <c r="A299">
        <v>41248370</v>
      </c>
      <c r="B299" t="s">
        <v>28</v>
      </c>
      <c r="C299" t="s">
        <v>782</v>
      </c>
      <c r="D299" t="s">
        <v>94</v>
      </c>
      <c r="E299" t="s">
        <v>31</v>
      </c>
      <c r="F299" t="s">
        <v>32</v>
      </c>
      <c r="G299">
        <v>15</v>
      </c>
      <c r="H299" s="21">
        <v>40133</v>
      </c>
      <c r="I299" t="s">
        <v>551</v>
      </c>
      <c r="J299">
        <v>41</v>
      </c>
      <c r="K299" s="21">
        <v>45533</v>
      </c>
      <c r="L299" t="s">
        <v>46</v>
      </c>
      <c r="T299" t="str">
        <f t="shared" si="17"/>
        <v>U16</v>
      </c>
      <c r="U299" t="str">
        <f t="shared" si="18"/>
        <v>&lt;54</v>
      </c>
      <c r="V299" t="str">
        <f t="shared" si="19"/>
        <v>U16M&lt;54</v>
      </c>
      <c r="W299" t="str">
        <f t="shared" si="20"/>
        <v>ROUGE</v>
      </c>
    </row>
    <row r="300" spans="1:23" x14ac:dyDescent="0.25">
      <c r="A300">
        <v>538284376</v>
      </c>
      <c r="B300" t="s">
        <v>47</v>
      </c>
      <c r="C300" t="s">
        <v>783</v>
      </c>
      <c r="D300" t="s">
        <v>175</v>
      </c>
      <c r="E300" t="s">
        <v>39</v>
      </c>
      <c r="F300" t="s">
        <v>32</v>
      </c>
      <c r="G300">
        <v>9</v>
      </c>
      <c r="H300" s="21">
        <v>42143</v>
      </c>
      <c r="I300" t="s">
        <v>195</v>
      </c>
      <c r="J300">
        <v>54</v>
      </c>
      <c r="K300" s="21">
        <v>45206</v>
      </c>
      <c r="L300" t="s">
        <v>113</v>
      </c>
      <c r="T300" t="str">
        <f t="shared" si="17"/>
        <v>U10</v>
      </c>
      <c r="U300" t="str">
        <f t="shared" si="18"/>
        <v>&lt;54</v>
      </c>
      <c r="V300" t="str">
        <f t="shared" si="19"/>
        <v>U10F&lt;54</v>
      </c>
      <c r="W300" t="str">
        <f t="shared" si="20"/>
        <v>ORANGE</v>
      </c>
    </row>
    <row r="301" spans="1:23" x14ac:dyDescent="0.25">
      <c r="A301">
        <v>538283377</v>
      </c>
      <c r="B301" t="s">
        <v>28</v>
      </c>
      <c r="C301" t="s">
        <v>783</v>
      </c>
      <c r="D301" t="s">
        <v>784</v>
      </c>
      <c r="E301" t="s">
        <v>31</v>
      </c>
      <c r="F301" t="s">
        <v>32</v>
      </c>
      <c r="G301">
        <v>13</v>
      </c>
      <c r="H301" s="21">
        <v>40886</v>
      </c>
      <c r="I301" t="s">
        <v>448</v>
      </c>
      <c r="J301">
        <v>54</v>
      </c>
      <c r="K301" s="21">
        <v>45206</v>
      </c>
      <c r="L301" t="s">
        <v>113</v>
      </c>
      <c r="T301" t="str">
        <f t="shared" si="17"/>
        <v>U14</v>
      </c>
      <c r="U301" t="str">
        <f t="shared" si="18"/>
        <v>&lt;54</v>
      </c>
      <c r="V301" t="str">
        <f t="shared" si="19"/>
        <v>U14M&lt;54</v>
      </c>
      <c r="W301" t="str">
        <f t="shared" si="20"/>
        <v>ROUGE</v>
      </c>
    </row>
    <row r="302" spans="1:23" x14ac:dyDescent="0.25">
      <c r="A302">
        <v>538775292</v>
      </c>
      <c r="B302" t="s">
        <v>28</v>
      </c>
      <c r="C302" t="s">
        <v>335</v>
      </c>
      <c r="D302" t="s">
        <v>336</v>
      </c>
      <c r="E302" t="s">
        <v>31</v>
      </c>
      <c r="F302" t="s">
        <v>32</v>
      </c>
      <c r="G302">
        <v>13</v>
      </c>
      <c r="H302" s="21">
        <v>40708</v>
      </c>
      <c r="I302" t="s">
        <v>448</v>
      </c>
      <c r="J302">
        <v>22.5</v>
      </c>
      <c r="K302" s="21">
        <v>45120</v>
      </c>
      <c r="L302" t="s">
        <v>65</v>
      </c>
      <c r="T302" t="str">
        <f t="shared" si="17"/>
        <v>U14</v>
      </c>
      <c r="U302" t="str">
        <f t="shared" si="18"/>
        <v>&lt;24</v>
      </c>
      <c r="V302" t="str">
        <f t="shared" si="19"/>
        <v>U14M&lt;24</v>
      </c>
      <c r="W302" t="str">
        <f t="shared" si="20"/>
        <v>BLEU</v>
      </c>
    </row>
    <row r="303" spans="1:23" x14ac:dyDescent="0.25">
      <c r="A303">
        <v>527958383</v>
      </c>
      <c r="B303" t="s">
        <v>28</v>
      </c>
      <c r="C303" t="s">
        <v>1053</v>
      </c>
      <c r="D303" t="s">
        <v>422</v>
      </c>
      <c r="E303" t="s">
        <v>31</v>
      </c>
      <c r="F303" t="s">
        <v>32</v>
      </c>
      <c r="G303">
        <v>15</v>
      </c>
      <c r="H303" s="21">
        <v>40102</v>
      </c>
      <c r="I303" t="s">
        <v>551</v>
      </c>
      <c r="J303">
        <v>27.6</v>
      </c>
      <c r="K303" s="21">
        <v>45619</v>
      </c>
      <c r="L303" t="s">
        <v>55</v>
      </c>
      <c r="T303" t="str">
        <f t="shared" si="17"/>
        <v>U16</v>
      </c>
      <c r="U303" t="str">
        <f t="shared" si="18"/>
        <v>&lt;54</v>
      </c>
      <c r="V303" t="str">
        <f t="shared" si="19"/>
        <v>U16M&lt;54</v>
      </c>
      <c r="W303" t="str">
        <f t="shared" si="20"/>
        <v>ROUGE</v>
      </c>
    </row>
    <row r="304" spans="1:23" x14ac:dyDescent="0.25">
      <c r="A304">
        <v>525767253</v>
      </c>
      <c r="B304" t="s">
        <v>38</v>
      </c>
      <c r="C304" t="s">
        <v>652</v>
      </c>
      <c r="D304" t="s">
        <v>520</v>
      </c>
      <c r="E304" t="s">
        <v>39</v>
      </c>
      <c r="F304" t="s">
        <v>32</v>
      </c>
      <c r="G304">
        <v>19</v>
      </c>
      <c r="H304" s="21">
        <v>38477</v>
      </c>
      <c r="I304" t="s">
        <v>979</v>
      </c>
      <c r="J304">
        <v>54</v>
      </c>
      <c r="K304" s="21">
        <v>41790</v>
      </c>
      <c r="L304" t="s">
        <v>388</v>
      </c>
      <c r="T304" t="b">
        <f t="shared" si="17"/>
        <v>0</v>
      </c>
      <c r="U304" t="str">
        <f t="shared" si="18"/>
        <v>&lt;54</v>
      </c>
      <c r="V304" t="str">
        <f t="shared" si="19"/>
        <v>FAUXF&lt;54</v>
      </c>
      <c r="W304" t="b">
        <f t="shared" si="20"/>
        <v>0</v>
      </c>
    </row>
    <row r="305" spans="1:23" x14ac:dyDescent="0.25">
      <c r="A305">
        <v>512525387</v>
      </c>
      <c r="B305" t="s">
        <v>28</v>
      </c>
      <c r="C305" t="s">
        <v>1054</v>
      </c>
      <c r="D305" t="s">
        <v>109</v>
      </c>
      <c r="E305" t="s">
        <v>31</v>
      </c>
      <c r="F305" t="s">
        <v>32</v>
      </c>
      <c r="G305">
        <v>7</v>
      </c>
      <c r="H305" s="21">
        <v>42821</v>
      </c>
      <c r="I305" t="s">
        <v>33</v>
      </c>
      <c r="J305">
        <v>54</v>
      </c>
      <c r="K305" s="21">
        <v>45400</v>
      </c>
      <c r="L305" t="s">
        <v>344</v>
      </c>
      <c r="T305" t="str">
        <f t="shared" si="17"/>
        <v>U8</v>
      </c>
      <c r="U305" t="str">
        <f t="shared" si="18"/>
        <v>&lt;54</v>
      </c>
      <c r="V305" t="str">
        <f t="shared" si="19"/>
        <v>U8M&lt;54</v>
      </c>
      <c r="W305" t="str">
        <f t="shared" si="20"/>
        <v>ORANGE</v>
      </c>
    </row>
    <row r="306" spans="1:23" x14ac:dyDescent="0.25">
      <c r="A306">
        <v>529854311</v>
      </c>
      <c r="B306" t="s">
        <v>38</v>
      </c>
      <c r="C306" t="s">
        <v>1055</v>
      </c>
      <c r="D306" t="s">
        <v>1056</v>
      </c>
      <c r="E306" t="s">
        <v>39</v>
      </c>
      <c r="F306" t="s">
        <v>32</v>
      </c>
      <c r="G306">
        <v>14</v>
      </c>
      <c r="H306" s="21">
        <v>40364</v>
      </c>
      <c r="I306" t="s">
        <v>509</v>
      </c>
      <c r="J306">
        <v>1</v>
      </c>
      <c r="K306" s="21">
        <v>45591</v>
      </c>
      <c r="L306" t="s">
        <v>34</v>
      </c>
      <c r="T306" t="str">
        <f t="shared" si="17"/>
        <v>U14</v>
      </c>
      <c r="U306" t="str">
        <f t="shared" si="18"/>
        <v>&lt;12</v>
      </c>
      <c r="V306" t="str">
        <f t="shared" si="19"/>
        <v>U14F&lt;12</v>
      </c>
      <c r="W306" t="str">
        <f t="shared" si="20"/>
        <v>ROUGE</v>
      </c>
    </row>
    <row r="307" spans="1:23" x14ac:dyDescent="0.25">
      <c r="A307">
        <v>3752381</v>
      </c>
      <c r="B307" t="s">
        <v>28</v>
      </c>
      <c r="C307" t="s">
        <v>1057</v>
      </c>
      <c r="D307" t="s">
        <v>373</v>
      </c>
      <c r="E307" t="s">
        <v>31</v>
      </c>
      <c r="F307" t="s">
        <v>32</v>
      </c>
      <c r="G307">
        <v>11</v>
      </c>
      <c r="H307" s="21">
        <v>41310</v>
      </c>
      <c r="I307" t="s">
        <v>314</v>
      </c>
      <c r="J307">
        <v>54</v>
      </c>
      <c r="K307" s="21">
        <v>45269</v>
      </c>
      <c r="L307" t="s">
        <v>34</v>
      </c>
      <c r="T307" t="str">
        <f t="shared" si="17"/>
        <v>U12</v>
      </c>
      <c r="U307" t="str">
        <f t="shared" si="18"/>
        <v>&lt;54</v>
      </c>
      <c r="V307" t="str">
        <f t="shared" si="19"/>
        <v>U12M&lt;54</v>
      </c>
      <c r="W307" t="str">
        <f t="shared" si="20"/>
        <v>VIOLET</v>
      </c>
    </row>
    <row r="308" spans="1:23" x14ac:dyDescent="0.25">
      <c r="A308">
        <v>537604352</v>
      </c>
      <c r="B308" t="s">
        <v>28</v>
      </c>
      <c r="C308" t="s">
        <v>218</v>
      </c>
      <c r="D308" t="s">
        <v>219</v>
      </c>
      <c r="E308" t="s">
        <v>31</v>
      </c>
      <c r="F308" t="s">
        <v>32</v>
      </c>
      <c r="G308">
        <v>11</v>
      </c>
      <c r="H308" s="21">
        <v>41433</v>
      </c>
      <c r="I308" t="s">
        <v>314</v>
      </c>
      <c r="J308">
        <v>40.6</v>
      </c>
      <c r="K308" s="21">
        <v>45466</v>
      </c>
      <c r="L308" t="s">
        <v>34</v>
      </c>
      <c r="T308" t="str">
        <f t="shared" si="17"/>
        <v>U12</v>
      </c>
      <c r="U308" t="str">
        <f t="shared" si="18"/>
        <v>&lt;54</v>
      </c>
      <c r="V308" t="str">
        <f t="shared" si="19"/>
        <v>U12M&lt;54</v>
      </c>
      <c r="W308" t="str">
        <f t="shared" si="20"/>
        <v>VIOLET</v>
      </c>
    </row>
    <row r="309" spans="1:23" x14ac:dyDescent="0.25">
      <c r="A309">
        <v>529413378</v>
      </c>
      <c r="B309" t="s">
        <v>28</v>
      </c>
      <c r="C309" t="s">
        <v>785</v>
      </c>
      <c r="D309" t="s">
        <v>294</v>
      </c>
      <c r="E309" t="s">
        <v>31</v>
      </c>
      <c r="F309" t="s">
        <v>32</v>
      </c>
      <c r="G309">
        <v>13</v>
      </c>
      <c r="H309" s="21">
        <v>40685</v>
      </c>
      <c r="I309" t="s">
        <v>448</v>
      </c>
      <c r="J309">
        <v>54</v>
      </c>
      <c r="K309" s="21">
        <v>45171</v>
      </c>
      <c r="L309" t="s">
        <v>113</v>
      </c>
      <c r="T309" t="str">
        <f t="shared" si="17"/>
        <v>U14</v>
      </c>
      <c r="U309" t="str">
        <f t="shared" si="18"/>
        <v>&lt;54</v>
      </c>
      <c r="V309" t="str">
        <f t="shared" si="19"/>
        <v>U14M&lt;54</v>
      </c>
      <c r="W309" t="str">
        <f t="shared" si="20"/>
        <v>ROUGE</v>
      </c>
    </row>
    <row r="310" spans="1:23" x14ac:dyDescent="0.25">
      <c r="A310">
        <v>41447378</v>
      </c>
      <c r="B310" t="s">
        <v>28</v>
      </c>
      <c r="C310" t="s">
        <v>786</v>
      </c>
      <c r="D310" t="s">
        <v>662</v>
      </c>
      <c r="E310" t="s">
        <v>31</v>
      </c>
      <c r="F310" t="s">
        <v>32</v>
      </c>
      <c r="G310">
        <v>7</v>
      </c>
      <c r="H310" s="21">
        <v>43060</v>
      </c>
      <c r="I310" t="s">
        <v>33</v>
      </c>
      <c r="J310">
        <v>54</v>
      </c>
      <c r="K310" s="21">
        <v>44912</v>
      </c>
      <c r="L310" t="s">
        <v>55</v>
      </c>
      <c r="T310" t="str">
        <f t="shared" si="17"/>
        <v>U8</v>
      </c>
      <c r="U310" t="str">
        <f t="shared" si="18"/>
        <v>&lt;54</v>
      </c>
      <c r="V310" t="str">
        <f t="shared" si="19"/>
        <v>U8M&lt;54</v>
      </c>
      <c r="W310" t="str">
        <f t="shared" si="20"/>
        <v>ORANGE</v>
      </c>
    </row>
    <row r="311" spans="1:23" x14ac:dyDescent="0.25">
      <c r="A311">
        <v>3405372</v>
      </c>
      <c r="B311" t="s">
        <v>38</v>
      </c>
      <c r="C311" t="s">
        <v>146</v>
      </c>
      <c r="D311" t="s">
        <v>981</v>
      </c>
      <c r="E311" t="s">
        <v>39</v>
      </c>
      <c r="F311" t="s">
        <v>32</v>
      </c>
      <c r="G311">
        <v>7</v>
      </c>
      <c r="H311" s="21">
        <v>42870</v>
      </c>
      <c r="I311" t="s">
        <v>33</v>
      </c>
      <c r="J311">
        <v>54</v>
      </c>
      <c r="K311" s="21">
        <v>44899</v>
      </c>
      <c r="L311" t="s">
        <v>34</v>
      </c>
      <c r="T311" t="str">
        <f t="shared" si="17"/>
        <v>U8</v>
      </c>
      <c r="U311" t="str">
        <f t="shared" si="18"/>
        <v>&lt;54</v>
      </c>
      <c r="V311" t="str">
        <f t="shared" si="19"/>
        <v>U8F&lt;54</v>
      </c>
      <c r="W311" t="str">
        <f t="shared" si="20"/>
        <v>ORANGE</v>
      </c>
    </row>
    <row r="312" spans="1:23" x14ac:dyDescent="0.25">
      <c r="A312">
        <v>520264340</v>
      </c>
      <c r="B312" t="s">
        <v>47</v>
      </c>
      <c r="C312" t="s">
        <v>146</v>
      </c>
      <c r="D312" t="s">
        <v>527</v>
      </c>
      <c r="E312" t="s">
        <v>39</v>
      </c>
      <c r="F312" t="s">
        <v>32</v>
      </c>
      <c r="G312">
        <v>16</v>
      </c>
      <c r="H312" s="21">
        <v>39617</v>
      </c>
      <c r="I312" t="s">
        <v>597</v>
      </c>
      <c r="J312">
        <v>22.2</v>
      </c>
      <c r="K312" s="21">
        <v>44751</v>
      </c>
      <c r="L312" t="s">
        <v>113</v>
      </c>
      <c r="T312" t="str">
        <f t="shared" si="17"/>
        <v>U16</v>
      </c>
      <c r="U312" t="str">
        <f t="shared" si="18"/>
        <v>&lt;24</v>
      </c>
      <c r="V312" t="str">
        <f t="shared" si="19"/>
        <v>U16F&lt;24</v>
      </c>
      <c r="W312" t="str">
        <f t="shared" si="20"/>
        <v>ROUGE</v>
      </c>
    </row>
    <row r="313" spans="1:23" x14ac:dyDescent="0.25">
      <c r="A313">
        <v>531027380</v>
      </c>
      <c r="B313" t="s">
        <v>28</v>
      </c>
      <c r="C313" t="s">
        <v>1058</v>
      </c>
      <c r="D313" t="s">
        <v>118</v>
      </c>
      <c r="E313" t="s">
        <v>31</v>
      </c>
      <c r="F313" t="s">
        <v>32</v>
      </c>
      <c r="G313">
        <v>9</v>
      </c>
      <c r="H313" s="21">
        <v>42299</v>
      </c>
      <c r="I313" t="s">
        <v>195</v>
      </c>
      <c r="J313">
        <v>54</v>
      </c>
      <c r="K313" s="21">
        <v>45553</v>
      </c>
      <c r="L313" t="s">
        <v>43</v>
      </c>
      <c r="T313" t="str">
        <f t="shared" si="17"/>
        <v>U10</v>
      </c>
      <c r="U313" t="str">
        <f t="shared" si="18"/>
        <v>&lt;54</v>
      </c>
      <c r="V313" t="str">
        <f t="shared" si="19"/>
        <v>U10M&lt;54</v>
      </c>
      <c r="W313" t="str">
        <f t="shared" si="20"/>
        <v>ORANGE</v>
      </c>
    </row>
    <row r="314" spans="1:23" x14ac:dyDescent="0.25">
      <c r="A314">
        <v>44324276</v>
      </c>
      <c r="B314" t="s">
        <v>38</v>
      </c>
      <c r="C314" t="s">
        <v>1059</v>
      </c>
      <c r="D314" t="s">
        <v>463</v>
      </c>
      <c r="E314" t="s">
        <v>39</v>
      </c>
      <c r="F314" t="s">
        <v>32</v>
      </c>
      <c r="G314">
        <v>20</v>
      </c>
      <c r="H314" s="21">
        <v>38265</v>
      </c>
      <c r="I314" t="s">
        <v>979</v>
      </c>
      <c r="J314">
        <v>38.6</v>
      </c>
      <c r="K314" s="21">
        <v>45158</v>
      </c>
      <c r="L314" t="s">
        <v>65</v>
      </c>
      <c r="T314" t="b">
        <f t="shared" si="17"/>
        <v>0</v>
      </c>
      <c r="U314" t="str">
        <f t="shared" si="18"/>
        <v>&lt;54</v>
      </c>
      <c r="V314" t="str">
        <f t="shared" si="19"/>
        <v>FAUXF&lt;54</v>
      </c>
      <c r="W314" t="b">
        <f t="shared" si="20"/>
        <v>0</v>
      </c>
    </row>
    <row r="315" spans="1:23" x14ac:dyDescent="0.25">
      <c r="A315">
        <v>529412379</v>
      </c>
      <c r="B315" t="s">
        <v>38</v>
      </c>
      <c r="C315" t="s">
        <v>270</v>
      </c>
      <c r="D315" t="s">
        <v>659</v>
      </c>
      <c r="E315" t="s">
        <v>39</v>
      </c>
      <c r="F315" t="s">
        <v>32</v>
      </c>
      <c r="G315">
        <v>12</v>
      </c>
      <c r="H315" s="21">
        <v>41076</v>
      </c>
      <c r="I315" t="s">
        <v>381</v>
      </c>
      <c r="J315">
        <v>49.3</v>
      </c>
      <c r="K315" s="21">
        <v>45542</v>
      </c>
      <c r="L315" t="s">
        <v>113</v>
      </c>
      <c r="T315" t="str">
        <f t="shared" si="17"/>
        <v>U12</v>
      </c>
      <c r="U315" t="str">
        <f t="shared" si="18"/>
        <v>&lt;54</v>
      </c>
      <c r="V315" t="str">
        <f t="shared" si="19"/>
        <v>U12F&lt;54</v>
      </c>
      <c r="W315" t="str">
        <f t="shared" si="20"/>
        <v>VIOLET</v>
      </c>
    </row>
    <row r="316" spans="1:23" x14ac:dyDescent="0.25">
      <c r="A316">
        <v>537786353</v>
      </c>
      <c r="B316" t="s">
        <v>28</v>
      </c>
      <c r="C316" t="s">
        <v>270</v>
      </c>
      <c r="D316" t="s">
        <v>259</v>
      </c>
      <c r="E316" t="s">
        <v>31</v>
      </c>
      <c r="F316" t="s">
        <v>32</v>
      </c>
      <c r="G316">
        <v>12</v>
      </c>
      <c r="H316" s="21">
        <v>41068</v>
      </c>
      <c r="I316" t="s">
        <v>381</v>
      </c>
      <c r="J316">
        <v>54</v>
      </c>
      <c r="K316" s="21">
        <v>44463</v>
      </c>
      <c r="L316" t="s">
        <v>55</v>
      </c>
      <c r="T316" t="str">
        <f t="shared" si="17"/>
        <v>U12</v>
      </c>
      <c r="U316" t="str">
        <f t="shared" si="18"/>
        <v>&lt;54</v>
      </c>
      <c r="V316" t="str">
        <f t="shared" si="19"/>
        <v>U12M&lt;54</v>
      </c>
      <c r="W316" t="str">
        <f t="shared" si="20"/>
        <v>VIOLET</v>
      </c>
    </row>
    <row r="317" spans="1:23" x14ac:dyDescent="0.25">
      <c r="A317">
        <v>521002317</v>
      </c>
      <c r="B317" t="s">
        <v>28</v>
      </c>
      <c r="C317" t="s">
        <v>1060</v>
      </c>
      <c r="D317" t="s">
        <v>44</v>
      </c>
      <c r="E317" t="s">
        <v>31</v>
      </c>
      <c r="F317" t="s">
        <v>32</v>
      </c>
      <c r="G317">
        <v>15</v>
      </c>
      <c r="H317" s="21">
        <v>40102</v>
      </c>
      <c r="I317" t="s">
        <v>551</v>
      </c>
      <c r="J317">
        <v>54</v>
      </c>
      <c r="K317" s="21">
        <v>43335</v>
      </c>
      <c r="L317" t="s">
        <v>46</v>
      </c>
      <c r="T317" t="str">
        <f t="shared" si="17"/>
        <v>U16</v>
      </c>
      <c r="U317" t="str">
        <f t="shared" si="18"/>
        <v>&lt;54</v>
      </c>
      <c r="V317" t="str">
        <f t="shared" si="19"/>
        <v>U16M&lt;54</v>
      </c>
      <c r="W317" t="str">
        <f t="shared" si="20"/>
        <v>ROUGE</v>
      </c>
    </row>
    <row r="318" spans="1:23" x14ac:dyDescent="0.25">
      <c r="A318">
        <v>524540383</v>
      </c>
      <c r="B318" t="s">
        <v>38</v>
      </c>
      <c r="C318" t="s">
        <v>1060</v>
      </c>
      <c r="D318" t="s">
        <v>1061</v>
      </c>
      <c r="E318" t="s">
        <v>39</v>
      </c>
      <c r="F318" t="s">
        <v>32</v>
      </c>
      <c r="G318">
        <v>13</v>
      </c>
      <c r="H318" s="21">
        <v>40669</v>
      </c>
      <c r="I318" t="s">
        <v>448</v>
      </c>
      <c r="J318">
        <v>54</v>
      </c>
      <c r="K318" s="21">
        <v>45506</v>
      </c>
      <c r="L318" t="s">
        <v>46</v>
      </c>
      <c r="T318" t="str">
        <f t="shared" si="17"/>
        <v>U14</v>
      </c>
      <c r="U318" t="str">
        <f t="shared" si="18"/>
        <v>&lt;54</v>
      </c>
      <c r="V318" t="str">
        <f t="shared" si="19"/>
        <v>U14F&lt;54</v>
      </c>
      <c r="W318" t="str">
        <f t="shared" si="20"/>
        <v>VIOLET</v>
      </c>
    </row>
    <row r="319" spans="1:23" x14ac:dyDescent="0.25">
      <c r="A319">
        <v>524541382</v>
      </c>
      <c r="B319" t="s">
        <v>38</v>
      </c>
      <c r="C319" t="s">
        <v>1060</v>
      </c>
      <c r="D319" t="s">
        <v>269</v>
      </c>
      <c r="E319" t="s">
        <v>39</v>
      </c>
      <c r="F319" t="s">
        <v>32</v>
      </c>
      <c r="G319">
        <v>10</v>
      </c>
      <c r="H319" s="21">
        <v>41790</v>
      </c>
      <c r="I319" t="s">
        <v>252</v>
      </c>
      <c r="J319">
        <v>54</v>
      </c>
      <c r="K319" s="21">
        <v>45506</v>
      </c>
      <c r="L319" t="s">
        <v>46</v>
      </c>
      <c r="T319" t="str">
        <f t="shared" si="17"/>
        <v>U10</v>
      </c>
      <c r="U319" t="str">
        <f t="shared" si="18"/>
        <v>&lt;54</v>
      </c>
      <c r="V319" t="str">
        <f t="shared" si="19"/>
        <v>U10F&lt;54</v>
      </c>
      <c r="W319" t="str">
        <f t="shared" si="20"/>
        <v>ORANGE</v>
      </c>
    </row>
    <row r="320" spans="1:23" x14ac:dyDescent="0.25">
      <c r="A320">
        <v>523116389</v>
      </c>
      <c r="B320" t="s">
        <v>28</v>
      </c>
      <c r="C320" t="s">
        <v>1062</v>
      </c>
      <c r="D320" t="s">
        <v>92</v>
      </c>
      <c r="E320" t="s">
        <v>31</v>
      </c>
      <c r="F320" t="s">
        <v>32</v>
      </c>
      <c r="G320">
        <v>7</v>
      </c>
      <c r="H320" s="21">
        <v>42873</v>
      </c>
      <c r="I320" t="s">
        <v>33</v>
      </c>
      <c r="J320">
        <v>54</v>
      </c>
      <c r="K320" s="21">
        <v>45492</v>
      </c>
      <c r="L320" t="s">
        <v>46</v>
      </c>
      <c r="T320" t="str">
        <f t="shared" si="17"/>
        <v>U8</v>
      </c>
      <c r="U320" t="str">
        <f t="shared" si="18"/>
        <v>&lt;54</v>
      </c>
      <c r="V320" t="str">
        <f t="shared" si="19"/>
        <v>U8M&lt;54</v>
      </c>
      <c r="W320" t="str">
        <f t="shared" si="20"/>
        <v>ORANGE</v>
      </c>
    </row>
    <row r="321" spans="1:23" x14ac:dyDescent="0.25">
      <c r="A321">
        <v>524439387</v>
      </c>
      <c r="B321" t="s">
        <v>38</v>
      </c>
      <c r="C321" t="s">
        <v>1063</v>
      </c>
      <c r="D321" t="s">
        <v>96</v>
      </c>
      <c r="E321" t="s">
        <v>39</v>
      </c>
      <c r="F321" t="s">
        <v>32</v>
      </c>
      <c r="G321">
        <v>10</v>
      </c>
      <c r="H321" s="21">
        <v>41811</v>
      </c>
      <c r="I321" t="s">
        <v>252</v>
      </c>
      <c r="J321">
        <v>54</v>
      </c>
      <c r="K321" s="21">
        <v>45505</v>
      </c>
      <c r="L321" t="s">
        <v>65</v>
      </c>
      <c r="T321" t="str">
        <f t="shared" si="17"/>
        <v>U10</v>
      </c>
      <c r="U321" t="str">
        <f t="shared" si="18"/>
        <v>&lt;54</v>
      </c>
      <c r="V321" t="str">
        <f t="shared" si="19"/>
        <v>U10F&lt;54</v>
      </c>
      <c r="W321" t="str">
        <f t="shared" si="20"/>
        <v>ORANGE</v>
      </c>
    </row>
    <row r="322" spans="1:23" x14ac:dyDescent="0.25">
      <c r="A322">
        <v>41549348</v>
      </c>
      <c r="B322" t="s">
        <v>28</v>
      </c>
      <c r="C322" t="s">
        <v>148</v>
      </c>
      <c r="D322" t="s">
        <v>337</v>
      </c>
      <c r="E322" t="s">
        <v>31</v>
      </c>
      <c r="F322" t="s">
        <v>32</v>
      </c>
      <c r="G322">
        <v>13</v>
      </c>
      <c r="H322" s="21">
        <v>40693</v>
      </c>
      <c r="I322" t="s">
        <v>448</v>
      </c>
      <c r="J322">
        <v>33.9</v>
      </c>
      <c r="K322" s="21">
        <v>44940</v>
      </c>
      <c r="L322" t="s">
        <v>388</v>
      </c>
      <c r="T322" t="str">
        <f t="shared" si="17"/>
        <v>U14</v>
      </c>
      <c r="U322" t="str">
        <f t="shared" si="18"/>
        <v>&lt;54</v>
      </c>
      <c r="V322" t="str">
        <f t="shared" si="19"/>
        <v>U14M&lt;54</v>
      </c>
      <c r="W322" t="str">
        <f t="shared" si="20"/>
        <v>ROUGE</v>
      </c>
    </row>
    <row r="323" spans="1:23" x14ac:dyDescent="0.25">
      <c r="A323">
        <v>3739360</v>
      </c>
      <c r="B323" t="s">
        <v>38</v>
      </c>
      <c r="C323" t="s">
        <v>148</v>
      </c>
      <c r="D323" t="s">
        <v>1064</v>
      </c>
      <c r="E323" t="s">
        <v>39</v>
      </c>
      <c r="F323" t="s">
        <v>32</v>
      </c>
      <c r="G323">
        <v>10</v>
      </c>
      <c r="H323" s="21">
        <v>41948</v>
      </c>
      <c r="I323" t="s">
        <v>252</v>
      </c>
      <c r="J323">
        <v>54</v>
      </c>
      <c r="K323" s="21">
        <v>44538</v>
      </c>
      <c r="L323" t="s">
        <v>388</v>
      </c>
      <c r="T323" t="str">
        <f t="shared" ref="T323:T386" si="21">IF(LEFT(I323,4)="ENFA","U8",IF(LEFT(I323,4)="POUC","U10",IF(LEFT(I323,4)="POUS","U12",IF(LEFT(I323,4)="BENJ","U14",IF(LEFT(I323,4)="MINI","U16",IF(LEFT(I323,4)="CADE","U18"))))))</f>
        <v>U10</v>
      </c>
      <c r="U323" t="str">
        <f t="shared" ref="U323:U386" si="22">IF(J323&lt;12,"&lt;12",IF(J323&lt;24,"&lt;24",IF(J323&lt;55,"&lt;54")))</f>
        <v>&lt;54</v>
      </c>
      <c r="V323" t="str">
        <f t="shared" ref="V323:V386" si="23">_xlfn.CONCAT(T323,E323,U323)</f>
        <v>U10F&lt;54</v>
      </c>
      <c r="W323" t="str">
        <f t="shared" ref="W323:W386" si="24">IF(LEFT(V323,2)="U8","ORANGE",IF(V323="U10M&lt;54","ORANGE",IF(V323="U10F&lt;54","ORANGE",IF(V323="U10M&lt;24","ROUGE",IF(V323="U10F&lt;24","VIOLET",IF(V323="U10M&lt;12","ROUGE",IF(V323="U10F&lt;12","VIOLET",IF(V323="U12M&lt;54","VIOLET",IF(V323="U12F&lt;54","VIOLET",IF(V323="U12M&lt;24","ROUGE",IF(V323="U12F&lt;24","VIOLET",IF(V323="U12M&lt;12","ROUGE",IF(V323="U12F&lt;12","ROUGE",IF(V323="U14M&lt;54","ROUGE",IF(V323="U14F&lt;54","VIOLET",IF(V323="U14M&lt;24","BLEU",IF(V323="U14F&lt;24","ROUGE",IF(V323="U14M&lt;12","JAUNE",IF(V323="U14F&lt;12","ROUGE",IF(V323="U16M&lt;54","ROUGE",IF(V323="U16F&lt;54","VIOLET",IF(V323="U16M&lt;24","BLEU",IF(V323="U16F&lt;24","ROUGE",IF(V323="U16M&lt;12","JAUNE",IF(V323="U16F&lt;12","ROUGE",IF(V323="U18M&lt;54","ROUGE",IF(V323="U18F&lt;54","VIOLET",IF(V323="U18M&lt;24","BLEU",IF(V323="U18F&lt;24","ROUGE",IF(V323="U18M&lt;12","JAUNE",IF(V323="U18F&lt;12","ROUGE")))))))))))))))))))))))))))))))</f>
        <v>ORANGE</v>
      </c>
    </row>
    <row r="324" spans="1:23" x14ac:dyDescent="0.25">
      <c r="A324">
        <v>531010389</v>
      </c>
      <c r="B324" t="s">
        <v>38</v>
      </c>
      <c r="C324" t="s">
        <v>271</v>
      </c>
      <c r="D324" t="s">
        <v>432</v>
      </c>
      <c r="E324" t="s">
        <v>39</v>
      </c>
      <c r="F324" t="s">
        <v>32</v>
      </c>
      <c r="G324">
        <v>5</v>
      </c>
      <c r="H324" s="21">
        <v>43686</v>
      </c>
      <c r="I324" t="s">
        <v>33</v>
      </c>
      <c r="J324">
        <v>54</v>
      </c>
      <c r="K324" s="21">
        <v>45553</v>
      </c>
      <c r="L324" t="s">
        <v>43</v>
      </c>
      <c r="T324" t="str">
        <f t="shared" si="21"/>
        <v>U8</v>
      </c>
      <c r="U324" t="str">
        <f t="shared" si="22"/>
        <v>&lt;54</v>
      </c>
      <c r="V324" t="str">
        <f t="shared" si="23"/>
        <v>U8F&lt;54</v>
      </c>
      <c r="W324" t="str">
        <f t="shared" si="24"/>
        <v>ORANGE</v>
      </c>
    </row>
    <row r="325" spans="1:23" x14ac:dyDescent="0.25">
      <c r="A325">
        <v>543715373</v>
      </c>
      <c r="B325" t="s">
        <v>38</v>
      </c>
      <c r="C325" t="s">
        <v>271</v>
      </c>
      <c r="D325" t="s">
        <v>787</v>
      </c>
      <c r="E325" t="s">
        <v>39</v>
      </c>
      <c r="F325" t="s">
        <v>32</v>
      </c>
      <c r="G325">
        <v>6</v>
      </c>
      <c r="H325" s="21">
        <v>43253</v>
      </c>
      <c r="I325" t="s">
        <v>33</v>
      </c>
      <c r="J325">
        <v>54</v>
      </c>
      <c r="K325" s="21">
        <v>45256</v>
      </c>
      <c r="L325" t="s">
        <v>55</v>
      </c>
      <c r="T325" t="str">
        <f t="shared" si="21"/>
        <v>U8</v>
      </c>
      <c r="U325" t="str">
        <f t="shared" si="22"/>
        <v>&lt;54</v>
      </c>
      <c r="V325" t="str">
        <f t="shared" si="23"/>
        <v>U8F&lt;54</v>
      </c>
      <c r="W325" t="str">
        <f t="shared" si="24"/>
        <v>ORANGE</v>
      </c>
    </row>
    <row r="326" spans="1:23" x14ac:dyDescent="0.25">
      <c r="A326">
        <v>530962380</v>
      </c>
      <c r="B326" t="s">
        <v>28</v>
      </c>
      <c r="C326" t="s">
        <v>1065</v>
      </c>
      <c r="D326" t="s">
        <v>181</v>
      </c>
      <c r="E326" t="s">
        <v>31</v>
      </c>
      <c r="F326" t="s">
        <v>32</v>
      </c>
      <c r="G326">
        <v>4</v>
      </c>
      <c r="H326" s="21">
        <v>43908</v>
      </c>
      <c r="I326" t="s">
        <v>33</v>
      </c>
      <c r="J326">
        <v>54</v>
      </c>
      <c r="K326" s="21">
        <v>45553</v>
      </c>
      <c r="L326" t="s">
        <v>43</v>
      </c>
      <c r="T326" t="str">
        <f t="shared" si="21"/>
        <v>U8</v>
      </c>
      <c r="U326" t="str">
        <f t="shared" si="22"/>
        <v>&lt;54</v>
      </c>
      <c r="V326" t="str">
        <f t="shared" si="23"/>
        <v>U8M&lt;54</v>
      </c>
      <c r="W326" t="str">
        <f t="shared" si="24"/>
        <v>ORANGE</v>
      </c>
    </row>
    <row r="327" spans="1:23" x14ac:dyDescent="0.25">
      <c r="A327">
        <v>539229380</v>
      </c>
      <c r="B327" t="s">
        <v>28</v>
      </c>
      <c r="C327" t="s">
        <v>1066</v>
      </c>
      <c r="D327" t="s">
        <v>200</v>
      </c>
      <c r="E327" t="s">
        <v>31</v>
      </c>
      <c r="F327" t="s">
        <v>32</v>
      </c>
      <c r="G327">
        <v>15</v>
      </c>
      <c r="H327" s="21">
        <v>39971</v>
      </c>
      <c r="I327" t="s">
        <v>551</v>
      </c>
      <c r="J327">
        <v>54</v>
      </c>
      <c r="K327" s="21">
        <v>45603</v>
      </c>
      <c r="L327" t="s">
        <v>388</v>
      </c>
      <c r="T327" t="str">
        <f t="shared" si="21"/>
        <v>U16</v>
      </c>
      <c r="U327" t="str">
        <f t="shared" si="22"/>
        <v>&lt;54</v>
      </c>
      <c r="V327" t="str">
        <f t="shared" si="23"/>
        <v>U16M&lt;54</v>
      </c>
      <c r="W327" t="str">
        <f t="shared" si="24"/>
        <v>ROUGE</v>
      </c>
    </row>
    <row r="328" spans="1:23" x14ac:dyDescent="0.25">
      <c r="A328">
        <v>527282380</v>
      </c>
      <c r="B328" t="s">
        <v>28</v>
      </c>
      <c r="C328" t="s">
        <v>653</v>
      </c>
      <c r="D328" t="s">
        <v>912</v>
      </c>
      <c r="E328" t="s">
        <v>31</v>
      </c>
      <c r="F328" t="s">
        <v>32</v>
      </c>
      <c r="G328">
        <v>12</v>
      </c>
      <c r="H328" s="21">
        <v>41083</v>
      </c>
      <c r="I328" t="s">
        <v>381</v>
      </c>
      <c r="J328">
        <v>54</v>
      </c>
      <c r="K328" s="21">
        <v>45536</v>
      </c>
      <c r="L328" t="s">
        <v>113</v>
      </c>
      <c r="T328" t="str">
        <f t="shared" si="21"/>
        <v>U12</v>
      </c>
      <c r="U328" t="str">
        <f t="shared" si="22"/>
        <v>&lt;54</v>
      </c>
      <c r="V328" t="str">
        <f t="shared" si="23"/>
        <v>U12M&lt;54</v>
      </c>
      <c r="W328" t="str">
        <f t="shared" si="24"/>
        <v>VIOLET</v>
      </c>
    </row>
    <row r="329" spans="1:23" x14ac:dyDescent="0.25">
      <c r="A329">
        <v>528127386</v>
      </c>
      <c r="B329" t="s">
        <v>28</v>
      </c>
      <c r="C329" t="s">
        <v>653</v>
      </c>
      <c r="D329" t="s">
        <v>346</v>
      </c>
      <c r="E329" t="s">
        <v>31</v>
      </c>
      <c r="F329" t="s">
        <v>32</v>
      </c>
      <c r="G329">
        <v>9</v>
      </c>
      <c r="H329" s="21">
        <v>42065</v>
      </c>
      <c r="I329" t="s">
        <v>195</v>
      </c>
      <c r="J329">
        <v>54</v>
      </c>
      <c r="K329" s="21">
        <v>45598</v>
      </c>
      <c r="L329" t="s">
        <v>151</v>
      </c>
      <c r="T329" t="str">
        <f t="shared" si="21"/>
        <v>U10</v>
      </c>
      <c r="U329" t="str">
        <f t="shared" si="22"/>
        <v>&lt;54</v>
      </c>
      <c r="V329" t="str">
        <f t="shared" si="23"/>
        <v>U10M&lt;54</v>
      </c>
      <c r="W329" t="str">
        <f t="shared" si="24"/>
        <v>ORANGE</v>
      </c>
    </row>
    <row r="330" spans="1:23" x14ac:dyDescent="0.25">
      <c r="A330">
        <v>528209387</v>
      </c>
      <c r="B330" t="s">
        <v>28</v>
      </c>
      <c r="C330" t="s">
        <v>653</v>
      </c>
      <c r="D330" t="s">
        <v>1067</v>
      </c>
      <c r="E330" t="s">
        <v>31</v>
      </c>
      <c r="F330" t="s">
        <v>32</v>
      </c>
      <c r="G330">
        <v>15</v>
      </c>
      <c r="H330" s="21">
        <v>39856</v>
      </c>
      <c r="I330" t="s">
        <v>551</v>
      </c>
      <c r="J330">
        <v>54</v>
      </c>
      <c r="K330" s="21">
        <v>45540</v>
      </c>
      <c r="L330" t="s">
        <v>151</v>
      </c>
      <c r="T330" t="str">
        <f t="shared" si="21"/>
        <v>U16</v>
      </c>
      <c r="U330" t="str">
        <f t="shared" si="22"/>
        <v>&lt;54</v>
      </c>
      <c r="V330" t="str">
        <f t="shared" si="23"/>
        <v>U16M&lt;54</v>
      </c>
      <c r="W330" t="str">
        <f t="shared" si="24"/>
        <v>ROUGE</v>
      </c>
    </row>
    <row r="331" spans="1:23" x14ac:dyDescent="0.25">
      <c r="A331">
        <v>42186347</v>
      </c>
      <c r="B331" t="s">
        <v>28</v>
      </c>
      <c r="C331" t="s">
        <v>1068</v>
      </c>
      <c r="D331" t="s">
        <v>115</v>
      </c>
      <c r="E331" t="s">
        <v>31</v>
      </c>
      <c r="F331" t="s">
        <v>32</v>
      </c>
      <c r="G331">
        <v>21</v>
      </c>
      <c r="H331" s="21">
        <v>37978</v>
      </c>
      <c r="I331" t="s">
        <v>966</v>
      </c>
      <c r="J331">
        <v>17.5</v>
      </c>
      <c r="K331" s="21">
        <v>45522</v>
      </c>
      <c r="L331" t="s">
        <v>65</v>
      </c>
      <c r="T331" t="b">
        <f t="shared" si="21"/>
        <v>0</v>
      </c>
      <c r="U331" t="str">
        <f t="shared" si="22"/>
        <v>&lt;24</v>
      </c>
      <c r="V331" t="str">
        <f t="shared" si="23"/>
        <v>FAUXM&lt;24</v>
      </c>
      <c r="W331" t="b">
        <f t="shared" si="24"/>
        <v>0</v>
      </c>
    </row>
    <row r="332" spans="1:23" x14ac:dyDescent="0.25">
      <c r="A332">
        <v>45126267</v>
      </c>
      <c r="B332" t="s">
        <v>38</v>
      </c>
      <c r="C332" t="s">
        <v>220</v>
      </c>
      <c r="D332" t="s">
        <v>1069</v>
      </c>
      <c r="E332" t="s">
        <v>39</v>
      </c>
      <c r="F332" t="s">
        <v>32</v>
      </c>
      <c r="G332">
        <v>20</v>
      </c>
      <c r="H332" s="21">
        <v>38245</v>
      </c>
      <c r="I332" t="s">
        <v>979</v>
      </c>
      <c r="J332">
        <v>11</v>
      </c>
      <c r="K332" s="21">
        <v>45599</v>
      </c>
      <c r="L332" t="s">
        <v>46</v>
      </c>
      <c r="T332" t="b">
        <f t="shared" si="21"/>
        <v>0</v>
      </c>
      <c r="U332" t="str">
        <f t="shared" si="22"/>
        <v>&lt;12</v>
      </c>
      <c r="V332" t="str">
        <f t="shared" si="23"/>
        <v>FAUXF&lt;12</v>
      </c>
      <c r="W332" t="b">
        <f t="shared" si="24"/>
        <v>0</v>
      </c>
    </row>
    <row r="333" spans="1:23" x14ac:dyDescent="0.25">
      <c r="A333">
        <v>43282277</v>
      </c>
      <c r="B333" t="s">
        <v>38</v>
      </c>
      <c r="C333" t="s">
        <v>220</v>
      </c>
      <c r="D333" t="s">
        <v>563</v>
      </c>
      <c r="E333" t="s">
        <v>39</v>
      </c>
      <c r="F333" t="s">
        <v>32</v>
      </c>
      <c r="G333">
        <v>17</v>
      </c>
      <c r="H333" s="21">
        <v>39151</v>
      </c>
      <c r="I333" t="s">
        <v>642</v>
      </c>
      <c r="J333">
        <v>7.3</v>
      </c>
      <c r="K333" s="21">
        <v>45585</v>
      </c>
      <c r="L333" t="s">
        <v>46</v>
      </c>
      <c r="T333" t="str">
        <f t="shared" si="21"/>
        <v>U18</v>
      </c>
      <c r="U333" t="str">
        <f t="shared" si="22"/>
        <v>&lt;12</v>
      </c>
      <c r="V333" t="str">
        <f t="shared" si="23"/>
        <v>U18F&lt;12</v>
      </c>
      <c r="W333" t="str">
        <f t="shared" si="24"/>
        <v>ROUGE</v>
      </c>
    </row>
    <row r="334" spans="1:23" x14ac:dyDescent="0.25">
      <c r="A334">
        <v>512044316</v>
      </c>
      <c r="B334" t="s">
        <v>28</v>
      </c>
      <c r="C334" t="s">
        <v>220</v>
      </c>
      <c r="D334" t="s">
        <v>115</v>
      </c>
      <c r="E334" t="s">
        <v>31</v>
      </c>
      <c r="F334" t="s">
        <v>32</v>
      </c>
      <c r="G334">
        <v>11</v>
      </c>
      <c r="H334" s="21">
        <v>41356</v>
      </c>
      <c r="I334" t="s">
        <v>314</v>
      </c>
      <c r="J334">
        <v>13.5</v>
      </c>
      <c r="K334" s="21">
        <v>45585</v>
      </c>
      <c r="L334" t="s">
        <v>46</v>
      </c>
      <c r="T334" t="str">
        <f t="shared" si="21"/>
        <v>U12</v>
      </c>
      <c r="U334" t="str">
        <f t="shared" si="22"/>
        <v>&lt;24</v>
      </c>
      <c r="V334" t="str">
        <f t="shared" si="23"/>
        <v>U12M&lt;24</v>
      </c>
      <c r="W334" t="str">
        <f t="shared" si="24"/>
        <v>ROUGE</v>
      </c>
    </row>
    <row r="335" spans="1:23" x14ac:dyDescent="0.25">
      <c r="A335">
        <v>44411346</v>
      </c>
      <c r="B335" t="s">
        <v>28</v>
      </c>
      <c r="C335" t="s">
        <v>97</v>
      </c>
      <c r="D335" t="s">
        <v>98</v>
      </c>
      <c r="E335" t="s">
        <v>31</v>
      </c>
      <c r="F335" t="s">
        <v>32</v>
      </c>
      <c r="G335">
        <v>9</v>
      </c>
      <c r="H335" s="21">
        <v>42010</v>
      </c>
      <c r="I335" t="s">
        <v>195</v>
      </c>
      <c r="J335">
        <v>25.3</v>
      </c>
      <c r="K335" s="21">
        <v>45607</v>
      </c>
      <c r="L335" t="s">
        <v>40</v>
      </c>
      <c r="T335" t="str">
        <f t="shared" si="21"/>
        <v>U10</v>
      </c>
      <c r="U335" t="str">
        <f t="shared" si="22"/>
        <v>&lt;54</v>
      </c>
      <c r="V335" t="str">
        <f t="shared" si="23"/>
        <v>U10M&lt;54</v>
      </c>
      <c r="W335" t="str">
        <f t="shared" si="24"/>
        <v>ORANGE</v>
      </c>
    </row>
    <row r="336" spans="1:23" x14ac:dyDescent="0.25">
      <c r="A336">
        <v>532968291</v>
      </c>
      <c r="B336" t="s">
        <v>28</v>
      </c>
      <c r="C336" t="s">
        <v>404</v>
      </c>
      <c r="D336" t="s">
        <v>393</v>
      </c>
      <c r="E336" t="s">
        <v>31</v>
      </c>
      <c r="F336" t="s">
        <v>32</v>
      </c>
      <c r="G336">
        <v>14</v>
      </c>
      <c r="H336" s="21">
        <v>40505</v>
      </c>
      <c r="I336" t="s">
        <v>509</v>
      </c>
      <c r="J336">
        <v>1.3</v>
      </c>
      <c r="K336" s="21">
        <v>45592</v>
      </c>
      <c r="L336" t="s">
        <v>34</v>
      </c>
      <c r="T336" t="str">
        <f t="shared" si="21"/>
        <v>U14</v>
      </c>
      <c r="U336" t="str">
        <f t="shared" si="22"/>
        <v>&lt;12</v>
      </c>
      <c r="V336" t="str">
        <f t="shared" si="23"/>
        <v>U14M&lt;12</v>
      </c>
      <c r="W336" t="str">
        <f t="shared" si="24"/>
        <v>JAUNE</v>
      </c>
    </row>
    <row r="337" spans="1:23" x14ac:dyDescent="0.25">
      <c r="A337">
        <v>540703373</v>
      </c>
      <c r="B337" t="s">
        <v>38</v>
      </c>
      <c r="C337" t="s">
        <v>788</v>
      </c>
      <c r="D337" t="s">
        <v>789</v>
      </c>
      <c r="E337" t="s">
        <v>39</v>
      </c>
      <c r="F337" t="s">
        <v>32</v>
      </c>
      <c r="G337">
        <v>12</v>
      </c>
      <c r="H337" s="21">
        <v>40983</v>
      </c>
      <c r="I337" t="s">
        <v>381</v>
      </c>
      <c r="J337">
        <v>54</v>
      </c>
      <c r="K337" s="21">
        <v>45220</v>
      </c>
      <c r="L337" t="s">
        <v>151</v>
      </c>
      <c r="T337" t="str">
        <f t="shared" si="21"/>
        <v>U12</v>
      </c>
      <c r="U337" t="str">
        <f t="shared" si="22"/>
        <v>&lt;54</v>
      </c>
      <c r="V337" t="str">
        <f t="shared" si="23"/>
        <v>U12F&lt;54</v>
      </c>
      <c r="W337" t="str">
        <f t="shared" si="24"/>
        <v>VIOLET</v>
      </c>
    </row>
    <row r="338" spans="1:23" x14ac:dyDescent="0.25">
      <c r="A338">
        <v>43020289</v>
      </c>
      <c r="B338" t="s">
        <v>28</v>
      </c>
      <c r="C338" t="s">
        <v>790</v>
      </c>
      <c r="D338" t="s">
        <v>393</v>
      </c>
      <c r="E338" t="s">
        <v>31</v>
      </c>
      <c r="F338" t="s">
        <v>32</v>
      </c>
      <c r="G338">
        <v>18</v>
      </c>
      <c r="H338" s="21">
        <v>38968</v>
      </c>
      <c r="I338" t="s">
        <v>671</v>
      </c>
      <c r="J338">
        <v>30.2</v>
      </c>
      <c r="K338" s="21">
        <v>45501</v>
      </c>
      <c r="L338" t="s">
        <v>344</v>
      </c>
      <c r="T338" t="str">
        <f t="shared" si="21"/>
        <v>U18</v>
      </c>
      <c r="U338" t="str">
        <f t="shared" si="22"/>
        <v>&lt;54</v>
      </c>
      <c r="V338" t="str">
        <f t="shared" si="23"/>
        <v>U18M&lt;54</v>
      </c>
      <c r="W338" t="str">
        <f t="shared" si="24"/>
        <v>ROUGE</v>
      </c>
    </row>
    <row r="339" spans="1:23" x14ac:dyDescent="0.25">
      <c r="A339">
        <v>538353354</v>
      </c>
      <c r="B339" t="s">
        <v>28</v>
      </c>
      <c r="C339" t="s">
        <v>405</v>
      </c>
      <c r="D339" t="s">
        <v>406</v>
      </c>
      <c r="E339" t="s">
        <v>31</v>
      </c>
      <c r="F339" t="s">
        <v>32</v>
      </c>
      <c r="G339">
        <v>14</v>
      </c>
      <c r="H339" s="21">
        <v>40438</v>
      </c>
      <c r="I339" t="s">
        <v>509</v>
      </c>
      <c r="J339">
        <v>54</v>
      </c>
      <c r="K339" s="21">
        <v>45045</v>
      </c>
      <c r="L339" t="s">
        <v>113</v>
      </c>
      <c r="T339" t="str">
        <f t="shared" si="21"/>
        <v>U14</v>
      </c>
      <c r="U339" t="str">
        <f t="shared" si="22"/>
        <v>&lt;54</v>
      </c>
      <c r="V339" t="str">
        <f t="shared" si="23"/>
        <v>U14M&lt;54</v>
      </c>
      <c r="W339" t="str">
        <f t="shared" si="24"/>
        <v>ROUGE</v>
      </c>
    </row>
    <row r="340" spans="1:23" x14ac:dyDescent="0.25">
      <c r="A340">
        <v>47342358</v>
      </c>
      <c r="B340" t="s">
        <v>28</v>
      </c>
      <c r="C340" t="s">
        <v>791</v>
      </c>
      <c r="D340" t="s">
        <v>792</v>
      </c>
      <c r="E340" t="s">
        <v>31</v>
      </c>
      <c r="F340" t="s">
        <v>32</v>
      </c>
      <c r="G340">
        <v>10</v>
      </c>
      <c r="H340" s="21">
        <v>41890</v>
      </c>
      <c r="I340" t="s">
        <v>252</v>
      </c>
      <c r="J340">
        <v>54</v>
      </c>
      <c r="K340" s="21">
        <v>44246</v>
      </c>
      <c r="L340" t="s">
        <v>46</v>
      </c>
      <c r="T340" t="str">
        <f t="shared" si="21"/>
        <v>U10</v>
      </c>
      <c r="U340" t="str">
        <f t="shared" si="22"/>
        <v>&lt;54</v>
      </c>
      <c r="V340" t="str">
        <f t="shared" si="23"/>
        <v>U10M&lt;54</v>
      </c>
      <c r="W340" t="str">
        <f t="shared" si="24"/>
        <v>ORANGE</v>
      </c>
    </row>
    <row r="341" spans="1:23" x14ac:dyDescent="0.25">
      <c r="A341">
        <v>541427376</v>
      </c>
      <c r="B341" t="s">
        <v>38</v>
      </c>
      <c r="C341" t="s">
        <v>791</v>
      </c>
      <c r="D341" t="s">
        <v>793</v>
      </c>
      <c r="E341" t="s">
        <v>39</v>
      </c>
      <c r="F341" t="s">
        <v>32</v>
      </c>
      <c r="G341">
        <v>6</v>
      </c>
      <c r="H341" s="21">
        <v>43289</v>
      </c>
      <c r="I341" t="s">
        <v>33</v>
      </c>
      <c r="J341">
        <v>54</v>
      </c>
      <c r="K341" s="21">
        <v>45226</v>
      </c>
      <c r="L341" t="s">
        <v>46</v>
      </c>
      <c r="T341" t="str">
        <f t="shared" si="21"/>
        <v>U8</v>
      </c>
      <c r="U341" t="str">
        <f t="shared" si="22"/>
        <v>&lt;54</v>
      </c>
      <c r="V341" t="str">
        <f t="shared" si="23"/>
        <v>U8F&lt;54</v>
      </c>
      <c r="W341" t="str">
        <f t="shared" si="24"/>
        <v>ORANGE</v>
      </c>
    </row>
    <row r="342" spans="1:23" x14ac:dyDescent="0.25">
      <c r="A342">
        <v>519050369</v>
      </c>
      <c r="B342" t="s">
        <v>28</v>
      </c>
      <c r="C342" t="s">
        <v>407</v>
      </c>
      <c r="D342" t="s">
        <v>318</v>
      </c>
      <c r="E342" t="s">
        <v>31</v>
      </c>
      <c r="F342" t="s">
        <v>32</v>
      </c>
      <c r="G342">
        <v>14</v>
      </c>
      <c r="H342" s="21">
        <v>40493</v>
      </c>
      <c r="I342" t="s">
        <v>509</v>
      </c>
      <c r="J342">
        <v>44</v>
      </c>
      <c r="K342" s="21">
        <v>45115</v>
      </c>
      <c r="L342" t="s">
        <v>113</v>
      </c>
      <c r="T342" t="str">
        <f t="shared" si="21"/>
        <v>U14</v>
      </c>
      <c r="U342" t="str">
        <f t="shared" si="22"/>
        <v>&lt;54</v>
      </c>
      <c r="V342" t="str">
        <f t="shared" si="23"/>
        <v>U14M&lt;54</v>
      </c>
      <c r="W342" t="str">
        <f t="shared" si="24"/>
        <v>ROUGE</v>
      </c>
    </row>
    <row r="343" spans="1:23" x14ac:dyDescent="0.25">
      <c r="A343">
        <v>529525364</v>
      </c>
      <c r="B343" t="s">
        <v>47</v>
      </c>
      <c r="C343" t="s">
        <v>408</v>
      </c>
      <c r="D343" t="s">
        <v>376</v>
      </c>
      <c r="E343" t="s">
        <v>39</v>
      </c>
      <c r="F343" t="s">
        <v>32</v>
      </c>
      <c r="G343">
        <v>14</v>
      </c>
      <c r="H343" s="21">
        <v>40289</v>
      </c>
      <c r="I343" t="s">
        <v>509</v>
      </c>
      <c r="J343">
        <v>50.5</v>
      </c>
      <c r="K343" s="21">
        <v>45452</v>
      </c>
      <c r="L343" t="s">
        <v>113</v>
      </c>
      <c r="T343" t="str">
        <f t="shared" si="21"/>
        <v>U14</v>
      </c>
      <c r="U343" t="str">
        <f t="shared" si="22"/>
        <v>&lt;54</v>
      </c>
      <c r="V343" t="str">
        <f t="shared" si="23"/>
        <v>U14F&lt;54</v>
      </c>
      <c r="W343" t="str">
        <f t="shared" si="24"/>
        <v>VIOLET</v>
      </c>
    </row>
    <row r="344" spans="1:23" x14ac:dyDescent="0.25">
      <c r="A344">
        <v>534930308</v>
      </c>
      <c r="B344" t="s">
        <v>47</v>
      </c>
      <c r="C344" t="s">
        <v>408</v>
      </c>
      <c r="D344" t="s">
        <v>426</v>
      </c>
      <c r="E344" t="s">
        <v>39</v>
      </c>
      <c r="F344" t="s">
        <v>32</v>
      </c>
      <c r="G344">
        <v>16</v>
      </c>
      <c r="H344" s="21">
        <v>39513</v>
      </c>
      <c r="I344" t="s">
        <v>597</v>
      </c>
      <c r="J344">
        <v>42.7</v>
      </c>
      <c r="K344" s="21">
        <v>45533</v>
      </c>
      <c r="L344" t="s">
        <v>46</v>
      </c>
      <c r="T344" t="str">
        <f t="shared" si="21"/>
        <v>U16</v>
      </c>
      <c r="U344" t="str">
        <f t="shared" si="22"/>
        <v>&lt;54</v>
      </c>
      <c r="V344" t="str">
        <f t="shared" si="23"/>
        <v>U16F&lt;54</v>
      </c>
      <c r="W344" t="str">
        <f t="shared" si="24"/>
        <v>VIOLET</v>
      </c>
    </row>
    <row r="345" spans="1:23" x14ac:dyDescent="0.25">
      <c r="A345">
        <v>533725372</v>
      </c>
      <c r="B345" t="s">
        <v>28</v>
      </c>
      <c r="C345" t="s">
        <v>794</v>
      </c>
      <c r="D345" t="s">
        <v>115</v>
      </c>
      <c r="E345" t="s">
        <v>31</v>
      </c>
      <c r="F345" t="s">
        <v>32</v>
      </c>
      <c r="G345">
        <v>5</v>
      </c>
      <c r="H345" s="21">
        <v>43623</v>
      </c>
      <c r="I345" t="s">
        <v>33</v>
      </c>
      <c r="J345">
        <v>54</v>
      </c>
      <c r="K345" s="21">
        <v>45189</v>
      </c>
      <c r="L345" t="s">
        <v>43</v>
      </c>
      <c r="T345" t="str">
        <f t="shared" si="21"/>
        <v>U8</v>
      </c>
      <c r="U345" t="str">
        <f t="shared" si="22"/>
        <v>&lt;54</v>
      </c>
      <c r="V345" t="str">
        <f t="shared" si="23"/>
        <v>U8M&lt;54</v>
      </c>
      <c r="W345" t="str">
        <f t="shared" si="24"/>
        <v>ORANGE</v>
      </c>
    </row>
    <row r="346" spans="1:23" x14ac:dyDescent="0.25">
      <c r="A346">
        <v>524736350</v>
      </c>
      <c r="B346" t="s">
        <v>28</v>
      </c>
      <c r="C346" t="s">
        <v>471</v>
      </c>
      <c r="D346" t="s">
        <v>472</v>
      </c>
      <c r="E346" t="s">
        <v>31</v>
      </c>
      <c r="F346" t="s">
        <v>32</v>
      </c>
      <c r="G346">
        <v>15</v>
      </c>
      <c r="H346" s="21">
        <v>40133</v>
      </c>
      <c r="I346" t="s">
        <v>551</v>
      </c>
      <c r="J346">
        <v>54</v>
      </c>
      <c r="K346" s="21">
        <v>44364</v>
      </c>
      <c r="L346" t="s">
        <v>40</v>
      </c>
      <c r="T346" t="str">
        <f t="shared" si="21"/>
        <v>U16</v>
      </c>
      <c r="U346" t="str">
        <f t="shared" si="22"/>
        <v>&lt;54</v>
      </c>
      <c r="V346" t="str">
        <f t="shared" si="23"/>
        <v>U16M&lt;54</v>
      </c>
      <c r="W346" t="str">
        <f t="shared" si="24"/>
        <v>ROUGE</v>
      </c>
    </row>
    <row r="347" spans="1:23" x14ac:dyDescent="0.25">
      <c r="A347">
        <v>43407338</v>
      </c>
      <c r="B347" t="s">
        <v>38</v>
      </c>
      <c r="C347" t="s">
        <v>473</v>
      </c>
      <c r="D347" t="s">
        <v>795</v>
      </c>
      <c r="E347" t="s">
        <v>39</v>
      </c>
      <c r="F347" t="s">
        <v>32</v>
      </c>
      <c r="G347">
        <v>14</v>
      </c>
      <c r="H347" s="21">
        <v>40318</v>
      </c>
      <c r="I347" t="s">
        <v>509</v>
      </c>
      <c r="J347">
        <v>47.7</v>
      </c>
      <c r="K347" s="21">
        <v>45095</v>
      </c>
      <c r="L347" t="s">
        <v>55</v>
      </c>
      <c r="T347" t="str">
        <f t="shared" si="21"/>
        <v>U14</v>
      </c>
      <c r="U347" t="str">
        <f t="shared" si="22"/>
        <v>&lt;54</v>
      </c>
      <c r="V347" t="str">
        <f t="shared" si="23"/>
        <v>U14F&lt;54</v>
      </c>
      <c r="W347" t="str">
        <f t="shared" si="24"/>
        <v>VIOLET</v>
      </c>
    </row>
    <row r="348" spans="1:23" x14ac:dyDescent="0.25">
      <c r="A348">
        <v>535168355</v>
      </c>
      <c r="B348" t="s">
        <v>28</v>
      </c>
      <c r="C348" t="s">
        <v>473</v>
      </c>
      <c r="D348" t="s">
        <v>474</v>
      </c>
      <c r="E348" t="s">
        <v>31</v>
      </c>
      <c r="F348" t="s">
        <v>32</v>
      </c>
      <c r="G348">
        <v>15</v>
      </c>
      <c r="H348" s="21">
        <v>39932</v>
      </c>
      <c r="I348" t="s">
        <v>551</v>
      </c>
      <c r="J348">
        <v>23.5</v>
      </c>
      <c r="K348" s="21">
        <v>45193</v>
      </c>
      <c r="L348" t="s">
        <v>43</v>
      </c>
      <c r="T348" t="str">
        <f t="shared" si="21"/>
        <v>U16</v>
      </c>
      <c r="U348" t="str">
        <f t="shared" si="22"/>
        <v>&lt;24</v>
      </c>
      <c r="V348" t="str">
        <f t="shared" si="23"/>
        <v>U16M&lt;24</v>
      </c>
      <c r="W348" t="str">
        <f t="shared" si="24"/>
        <v>BLEU</v>
      </c>
    </row>
    <row r="349" spans="1:23" x14ac:dyDescent="0.25">
      <c r="A349">
        <v>521850320</v>
      </c>
      <c r="B349" t="s">
        <v>28</v>
      </c>
      <c r="C349" t="s">
        <v>1070</v>
      </c>
      <c r="D349" t="s">
        <v>409</v>
      </c>
      <c r="E349" t="s">
        <v>31</v>
      </c>
      <c r="F349" t="s">
        <v>32</v>
      </c>
      <c r="G349">
        <v>14</v>
      </c>
      <c r="H349" s="21">
        <v>40265</v>
      </c>
      <c r="I349" t="s">
        <v>509</v>
      </c>
      <c r="J349">
        <v>32.1</v>
      </c>
      <c r="K349" s="21">
        <v>45525</v>
      </c>
      <c r="L349" t="s">
        <v>46</v>
      </c>
      <c r="T349" t="str">
        <f t="shared" si="21"/>
        <v>U14</v>
      </c>
      <c r="U349" t="str">
        <f t="shared" si="22"/>
        <v>&lt;54</v>
      </c>
      <c r="V349" t="str">
        <f t="shared" si="23"/>
        <v>U14M&lt;54</v>
      </c>
      <c r="W349" t="str">
        <f t="shared" si="24"/>
        <v>ROUGE</v>
      </c>
    </row>
    <row r="350" spans="1:23" x14ac:dyDescent="0.25">
      <c r="A350">
        <v>527713333</v>
      </c>
      <c r="B350" t="s">
        <v>38</v>
      </c>
      <c r="C350" t="s">
        <v>475</v>
      </c>
      <c r="D350" t="s">
        <v>476</v>
      </c>
      <c r="E350" t="s">
        <v>39</v>
      </c>
      <c r="F350" t="s">
        <v>32</v>
      </c>
      <c r="G350">
        <v>15</v>
      </c>
      <c r="H350" s="21">
        <v>40063</v>
      </c>
      <c r="I350" t="s">
        <v>564</v>
      </c>
      <c r="J350">
        <v>54</v>
      </c>
      <c r="K350" s="21">
        <v>44342</v>
      </c>
      <c r="L350" t="s">
        <v>113</v>
      </c>
      <c r="T350" t="str">
        <f t="shared" si="21"/>
        <v>U16</v>
      </c>
      <c r="U350" t="str">
        <f t="shared" si="22"/>
        <v>&lt;54</v>
      </c>
      <c r="V350" t="str">
        <f t="shared" si="23"/>
        <v>U16F&lt;54</v>
      </c>
      <c r="W350" t="str">
        <f t="shared" si="24"/>
        <v>VIOLET</v>
      </c>
    </row>
    <row r="351" spans="1:23" x14ac:dyDescent="0.25">
      <c r="A351">
        <v>531121376</v>
      </c>
      <c r="B351" t="s">
        <v>28</v>
      </c>
      <c r="C351" t="s">
        <v>796</v>
      </c>
      <c r="D351" t="s">
        <v>80</v>
      </c>
      <c r="E351" t="s">
        <v>31</v>
      </c>
      <c r="F351" t="s">
        <v>32</v>
      </c>
      <c r="G351">
        <v>14</v>
      </c>
      <c r="H351" s="21">
        <v>40199</v>
      </c>
      <c r="I351" t="s">
        <v>509</v>
      </c>
      <c r="J351">
        <v>54</v>
      </c>
      <c r="K351" s="21">
        <v>45374</v>
      </c>
      <c r="L351" t="s">
        <v>34</v>
      </c>
      <c r="T351" t="str">
        <f t="shared" si="21"/>
        <v>U14</v>
      </c>
      <c r="U351" t="str">
        <f t="shared" si="22"/>
        <v>&lt;54</v>
      </c>
      <c r="V351" t="str">
        <f t="shared" si="23"/>
        <v>U14M&lt;54</v>
      </c>
      <c r="W351" t="str">
        <f t="shared" si="24"/>
        <v>ROUGE</v>
      </c>
    </row>
    <row r="352" spans="1:23" x14ac:dyDescent="0.25">
      <c r="A352">
        <v>528038302</v>
      </c>
      <c r="B352" t="s">
        <v>28</v>
      </c>
      <c r="C352" t="s">
        <v>565</v>
      </c>
      <c r="D352" t="s">
        <v>566</v>
      </c>
      <c r="E352" t="s">
        <v>31</v>
      </c>
      <c r="F352" t="s">
        <v>32</v>
      </c>
      <c r="G352">
        <v>17</v>
      </c>
      <c r="H352" s="21">
        <v>39330</v>
      </c>
      <c r="I352" t="s">
        <v>639</v>
      </c>
      <c r="J352">
        <v>46.2</v>
      </c>
      <c r="K352" s="21">
        <v>44842</v>
      </c>
      <c r="L352" t="s">
        <v>34</v>
      </c>
      <c r="T352" t="str">
        <f t="shared" si="21"/>
        <v>U18</v>
      </c>
      <c r="U352" t="str">
        <f t="shared" si="22"/>
        <v>&lt;54</v>
      </c>
      <c r="V352" t="str">
        <f t="shared" si="23"/>
        <v>U18M&lt;54</v>
      </c>
      <c r="W352" t="str">
        <f t="shared" si="24"/>
        <v>ROUGE</v>
      </c>
    </row>
    <row r="353" spans="1:23" x14ac:dyDescent="0.25">
      <c r="A353">
        <v>526772361</v>
      </c>
      <c r="B353" t="s">
        <v>28</v>
      </c>
      <c r="C353" t="s">
        <v>338</v>
      </c>
      <c r="D353" t="s">
        <v>339</v>
      </c>
      <c r="E353" t="s">
        <v>31</v>
      </c>
      <c r="F353" t="s">
        <v>32</v>
      </c>
      <c r="G353">
        <v>13</v>
      </c>
      <c r="H353" s="21">
        <v>40888</v>
      </c>
      <c r="I353" t="s">
        <v>448</v>
      </c>
      <c r="J353">
        <v>54</v>
      </c>
      <c r="K353" s="21">
        <v>44793</v>
      </c>
      <c r="L353" t="s">
        <v>43</v>
      </c>
      <c r="T353" t="str">
        <f t="shared" si="21"/>
        <v>U14</v>
      </c>
      <c r="U353" t="str">
        <f t="shared" si="22"/>
        <v>&lt;54</v>
      </c>
      <c r="V353" t="str">
        <f t="shared" si="23"/>
        <v>U14M&lt;54</v>
      </c>
      <c r="W353" t="str">
        <f t="shared" si="24"/>
        <v>ROUGE</v>
      </c>
    </row>
    <row r="354" spans="1:23" x14ac:dyDescent="0.25">
      <c r="A354">
        <v>514138373</v>
      </c>
      <c r="B354" t="s">
        <v>28</v>
      </c>
      <c r="C354" t="s">
        <v>1071</v>
      </c>
      <c r="D354" t="s">
        <v>75</v>
      </c>
      <c r="E354" t="s">
        <v>31</v>
      </c>
      <c r="F354" t="s">
        <v>32</v>
      </c>
      <c r="G354">
        <v>20</v>
      </c>
      <c r="H354" s="21">
        <v>38208</v>
      </c>
      <c r="I354" t="s">
        <v>966</v>
      </c>
      <c r="J354">
        <v>54</v>
      </c>
      <c r="K354" s="21">
        <v>45040</v>
      </c>
      <c r="L354" t="s">
        <v>388</v>
      </c>
      <c r="T354" t="b">
        <f t="shared" si="21"/>
        <v>0</v>
      </c>
      <c r="U354" t="str">
        <f t="shared" si="22"/>
        <v>&lt;54</v>
      </c>
      <c r="V354" t="str">
        <f t="shared" si="23"/>
        <v>FAUXM&lt;54</v>
      </c>
      <c r="W354" t="b">
        <f t="shared" si="24"/>
        <v>0</v>
      </c>
    </row>
    <row r="355" spans="1:23" x14ac:dyDescent="0.25">
      <c r="A355">
        <v>529416375</v>
      </c>
      <c r="B355" t="s">
        <v>28</v>
      </c>
      <c r="C355" t="s">
        <v>797</v>
      </c>
      <c r="D355" t="s">
        <v>798</v>
      </c>
      <c r="E355" t="s">
        <v>31</v>
      </c>
      <c r="F355" t="s">
        <v>32</v>
      </c>
      <c r="G355">
        <v>13</v>
      </c>
      <c r="H355" s="21">
        <v>40770</v>
      </c>
      <c r="I355" t="s">
        <v>448</v>
      </c>
      <c r="J355">
        <v>33.6</v>
      </c>
      <c r="K355" s="21">
        <v>45452</v>
      </c>
      <c r="L355" t="s">
        <v>113</v>
      </c>
      <c r="T355" t="str">
        <f t="shared" si="21"/>
        <v>U14</v>
      </c>
      <c r="U355" t="str">
        <f t="shared" si="22"/>
        <v>&lt;54</v>
      </c>
      <c r="V355" t="str">
        <f t="shared" si="23"/>
        <v>U14M&lt;54</v>
      </c>
      <c r="W355" t="str">
        <f t="shared" si="24"/>
        <v>ROUGE</v>
      </c>
    </row>
    <row r="356" spans="1:23" x14ac:dyDescent="0.25">
      <c r="A356">
        <v>529668371</v>
      </c>
      <c r="B356" t="s">
        <v>28</v>
      </c>
      <c r="C356" t="s">
        <v>799</v>
      </c>
      <c r="D356" t="s">
        <v>119</v>
      </c>
      <c r="E356" t="s">
        <v>31</v>
      </c>
      <c r="F356" t="s">
        <v>32</v>
      </c>
      <c r="G356">
        <v>6</v>
      </c>
      <c r="H356" s="21">
        <v>43156</v>
      </c>
      <c r="I356" t="s">
        <v>33</v>
      </c>
      <c r="J356">
        <v>54</v>
      </c>
      <c r="K356" s="21">
        <v>45171</v>
      </c>
      <c r="L356" t="s">
        <v>43</v>
      </c>
      <c r="T356" t="str">
        <f t="shared" si="21"/>
        <v>U8</v>
      </c>
      <c r="U356" t="str">
        <f t="shared" si="22"/>
        <v>&lt;54</v>
      </c>
      <c r="V356" t="str">
        <f t="shared" si="23"/>
        <v>U8M&lt;54</v>
      </c>
      <c r="W356" t="str">
        <f t="shared" si="24"/>
        <v>ORANGE</v>
      </c>
    </row>
    <row r="357" spans="1:23" x14ac:dyDescent="0.25">
      <c r="A357">
        <v>534974324</v>
      </c>
      <c r="B357" t="s">
        <v>28</v>
      </c>
      <c r="C357" t="s">
        <v>607</v>
      </c>
      <c r="D357" t="s">
        <v>52</v>
      </c>
      <c r="E357" t="s">
        <v>31</v>
      </c>
      <c r="F357" t="s">
        <v>32</v>
      </c>
      <c r="G357">
        <v>18</v>
      </c>
      <c r="H357" s="21">
        <v>38861</v>
      </c>
      <c r="I357" t="s">
        <v>671</v>
      </c>
      <c r="J357">
        <v>17.5</v>
      </c>
      <c r="K357" s="21">
        <v>45557</v>
      </c>
      <c r="L357" t="s">
        <v>388</v>
      </c>
      <c r="T357" t="str">
        <f t="shared" si="21"/>
        <v>U18</v>
      </c>
      <c r="U357" t="str">
        <f t="shared" si="22"/>
        <v>&lt;24</v>
      </c>
      <c r="V357" t="str">
        <f t="shared" si="23"/>
        <v>U18M&lt;24</v>
      </c>
      <c r="W357" t="str">
        <f t="shared" si="24"/>
        <v>BLEU</v>
      </c>
    </row>
    <row r="358" spans="1:23" x14ac:dyDescent="0.25">
      <c r="A358">
        <v>532444365</v>
      </c>
      <c r="B358" t="s">
        <v>38</v>
      </c>
      <c r="C358" t="s">
        <v>221</v>
      </c>
      <c r="D358" t="s">
        <v>699</v>
      </c>
      <c r="E358" t="s">
        <v>39</v>
      </c>
      <c r="F358" t="s">
        <v>32</v>
      </c>
      <c r="G358">
        <v>11</v>
      </c>
      <c r="H358" s="21">
        <v>41472</v>
      </c>
      <c r="I358" t="s">
        <v>314</v>
      </c>
      <c r="J358">
        <v>54</v>
      </c>
      <c r="K358" s="21">
        <v>44828</v>
      </c>
      <c r="L358" t="s">
        <v>58</v>
      </c>
      <c r="T358" t="str">
        <f t="shared" si="21"/>
        <v>U12</v>
      </c>
      <c r="U358" t="str">
        <f t="shared" si="22"/>
        <v>&lt;54</v>
      </c>
      <c r="V358" t="str">
        <f t="shared" si="23"/>
        <v>U12F&lt;54</v>
      </c>
      <c r="W358" t="str">
        <f t="shared" si="24"/>
        <v>VIOLET</v>
      </c>
    </row>
    <row r="359" spans="1:23" x14ac:dyDescent="0.25">
      <c r="A359">
        <v>41905326</v>
      </c>
      <c r="B359" t="s">
        <v>28</v>
      </c>
      <c r="C359" t="s">
        <v>477</v>
      </c>
      <c r="D359" t="s">
        <v>478</v>
      </c>
      <c r="E359" t="s">
        <v>31</v>
      </c>
      <c r="F359" t="s">
        <v>32</v>
      </c>
      <c r="G359">
        <v>15</v>
      </c>
      <c r="H359" s="21">
        <v>40004</v>
      </c>
      <c r="I359" t="s">
        <v>551</v>
      </c>
      <c r="J359">
        <v>4.4000000000000004</v>
      </c>
      <c r="K359" s="21">
        <v>45585</v>
      </c>
      <c r="L359" t="s">
        <v>62</v>
      </c>
      <c r="T359" t="str">
        <f t="shared" si="21"/>
        <v>U16</v>
      </c>
      <c r="U359" t="str">
        <f t="shared" si="22"/>
        <v>&lt;12</v>
      </c>
      <c r="V359" t="str">
        <f t="shared" si="23"/>
        <v>U16M&lt;12</v>
      </c>
      <c r="W359" t="str">
        <f t="shared" si="24"/>
        <v>JAUNE</v>
      </c>
    </row>
    <row r="360" spans="1:23" x14ac:dyDescent="0.25">
      <c r="A360">
        <v>532376304</v>
      </c>
      <c r="B360" t="s">
        <v>38</v>
      </c>
      <c r="C360" t="s">
        <v>222</v>
      </c>
      <c r="D360" t="s">
        <v>84</v>
      </c>
      <c r="E360" t="s">
        <v>39</v>
      </c>
      <c r="F360" t="s">
        <v>32</v>
      </c>
      <c r="G360">
        <v>11</v>
      </c>
      <c r="H360" s="21">
        <v>41473</v>
      </c>
      <c r="I360" t="s">
        <v>314</v>
      </c>
      <c r="J360">
        <v>17.3</v>
      </c>
      <c r="K360" s="21">
        <v>45571</v>
      </c>
      <c r="L360" t="s">
        <v>43</v>
      </c>
      <c r="T360" t="str">
        <f t="shared" si="21"/>
        <v>U12</v>
      </c>
      <c r="U360" t="str">
        <f t="shared" si="22"/>
        <v>&lt;24</v>
      </c>
      <c r="V360" t="str">
        <f t="shared" si="23"/>
        <v>U12F&lt;24</v>
      </c>
      <c r="W360" t="str">
        <f t="shared" si="24"/>
        <v>VIOLET</v>
      </c>
    </row>
    <row r="361" spans="1:23" x14ac:dyDescent="0.25">
      <c r="A361">
        <v>523405263</v>
      </c>
      <c r="B361" t="s">
        <v>28</v>
      </c>
      <c r="C361" t="s">
        <v>1072</v>
      </c>
      <c r="D361" t="s">
        <v>355</v>
      </c>
      <c r="E361" t="s">
        <v>31</v>
      </c>
      <c r="F361" t="s">
        <v>32</v>
      </c>
      <c r="G361">
        <v>19</v>
      </c>
      <c r="H361" s="21">
        <v>38384</v>
      </c>
      <c r="I361" t="s">
        <v>966</v>
      </c>
      <c r="J361">
        <v>16.5</v>
      </c>
      <c r="K361" s="21">
        <v>45536</v>
      </c>
      <c r="L361" t="s">
        <v>65</v>
      </c>
      <c r="T361" t="b">
        <f t="shared" si="21"/>
        <v>0</v>
      </c>
      <c r="U361" t="str">
        <f t="shared" si="22"/>
        <v>&lt;24</v>
      </c>
      <c r="V361" t="str">
        <f t="shared" si="23"/>
        <v>FAUXM&lt;24</v>
      </c>
      <c r="W361" t="b">
        <f t="shared" si="24"/>
        <v>0</v>
      </c>
    </row>
    <row r="362" spans="1:23" x14ac:dyDescent="0.25">
      <c r="A362">
        <v>41907380</v>
      </c>
      <c r="B362" t="s">
        <v>38</v>
      </c>
      <c r="C362" t="s">
        <v>1073</v>
      </c>
      <c r="D362" t="s">
        <v>841</v>
      </c>
      <c r="E362" t="s">
        <v>39</v>
      </c>
      <c r="F362" t="s">
        <v>32</v>
      </c>
      <c r="G362">
        <v>17</v>
      </c>
      <c r="H362" s="21">
        <v>39093</v>
      </c>
      <c r="I362" t="s">
        <v>642</v>
      </c>
      <c r="J362">
        <v>54</v>
      </c>
      <c r="K362" s="21">
        <v>45283</v>
      </c>
      <c r="L362" t="s">
        <v>65</v>
      </c>
      <c r="T362" t="str">
        <f t="shared" si="21"/>
        <v>U18</v>
      </c>
      <c r="U362" t="str">
        <f t="shared" si="22"/>
        <v>&lt;54</v>
      </c>
      <c r="V362" t="str">
        <f t="shared" si="23"/>
        <v>U18F&lt;54</v>
      </c>
      <c r="W362" t="str">
        <f t="shared" si="24"/>
        <v>VIOLET</v>
      </c>
    </row>
    <row r="363" spans="1:23" x14ac:dyDescent="0.25">
      <c r="A363">
        <v>521676279</v>
      </c>
      <c r="B363" t="s">
        <v>28</v>
      </c>
      <c r="C363" t="s">
        <v>528</v>
      </c>
      <c r="D363" t="s">
        <v>76</v>
      </c>
      <c r="E363" t="s">
        <v>31</v>
      </c>
      <c r="F363" t="s">
        <v>32</v>
      </c>
      <c r="G363">
        <v>20</v>
      </c>
      <c r="H363" s="21">
        <v>38090</v>
      </c>
      <c r="I363" t="s">
        <v>966</v>
      </c>
      <c r="J363">
        <v>6.8</v>
      </c>
      <c r="K363" s="21">
        <v>45207</v>
      </c>
      <c r="L363" t="s">
        <v>40</v>
      </c>
      <c r="T363" t="b">
        <f t="shared" si="21"/>
        <v>0</v>
      </c>
      <c r="U363" t="str">
        <f t="shared" si="22"/>
        <v>&lt;12</v>
      </c>
      <c r="V363" t="str">
        <f t="shared" si="23"/>
        <v>FAUXM&lt;12</v>
      </c>
      <c r="W363" t="b">
        <f t="shared" si="24"/>
        <v>0</v>
      </c>
    </row>
    <row r="364" spans="1:23" x14ac:dyDescent="0.25">
      <c r="A364">
        <v>524401327</v>
      </c>
      <c r="B364" t="s">
        <v>28</v>
      </c>
      <c r="C364" t="s">
        <v>528</v>
      </c>
      <c r="D364" t="s">
        <v>92</v>
      </c>
      <c r="E364" t="s">
        <v>31</v>
      </c>
      <c r="F364" t="s">
        <v>32</v>
      </c>
      <c r="G364">
        <v>16</v>
      </c>
      <c r="H364" s="21">
        <v>39455</v>
      </c>
      <c r="I364" t="s">
        <v>590</v>
      </c>
      <c r="J364">
        <v>17</v>
      </c>
      <c r="K364" s="21">
        <v>45612</v>
      </c>
      <c r="L364" t="s">
        <v>151</v>
      </c>
      <c r="T364" t="str">
        <f t="shared" si="21"/>
        <v>U16</v>
      </c>
      <c r="U364" t="str">
        <f t="shared" si="22"/>
        <v>&lt;24</v>
      </c>
      <c r="V364" t="str">
        <f t="shared" si="23"/>
        <v>U16M&lt;24</v>
      </c>
      <c r="W364" t="str">
        <f t="shared" si="24"/>
        <v>BLEU</v>
      </c>
    </row>
    <row r="365" spans="1:23" x14ac:dyDescent="0.25">
      <c r="A365">
        <v>46931350</v>
      </c>
      <c r="B365" t="s">
        <v>28</v>
      </c>
      <c r="C365" t="s">
        <v>74</v>
      </c>
      <c r="D365" t="s">
        <v>44</v>
      </c>
      <c r="E365" t="s">
        <v>31</v>
      </c>
      <c r="F365" t="s">
        <v>32</v>
      </c>
      <c r="G365">
        <v>11</v>
      </c>
      <c r="H365" s="21">
        <v>41439</v>
      </c>
      <c r="I365" t="s">
        <v>314</v>
      </c>
      <c r="J365">
        <v>31.1</v>
      </c>
      <c r="K365" s="21">
        <v>45564</v>
      </c>
      <c r="L365" t="s">
        <v>40</v>
      </c>
      <c r="T365" t="str">
        <f t="shared" si="21"/>
        <v>U12</v>
      </c>
      <c r="U365" t="str">
        <f t="shared" si="22"/>
        <v>&lt;54</v>
      </c>
      <c r="V365" t="str">
        <f t="shared" si="23"/>
        <v>U12M&lt;54</v>
      </c>
      <c r="W365" t="str">
        <f t="shared" si="24"/>
        <v>VIOLET</v>
      </c>
    </row>
    <row r="366" spans="1:23" x14ac:dyDescent="0.25">
      <c r="A366">
        <v>46930352</v>
      </c>
      <c r="B366" t="s">
        <v>28</v>
      </c>
      <c r="C366" t="s">
        <v>74</v>
      </c>
      <c r="D366" t="s">
        <v>75</v>
      </c>
      <c r="E366" t="s">
        <v>31</v>
      </c>
      <c r="F366" t="s">
        <v>32</v>
      </c>
      <c r="G366">
        <v>8</v>
      </c>
      <c r="H366" s="21">
        <v>42513</v>
      </c>
      <c r="I366" t="s">
        <v>33</v>
      </c>
      <c r="J366">
        <v>35.4</v>
      </c>
      <c r="K366" s="21">
        <v>45607</v>
      </c>
      <c r="L366" t="s">
        <v>40</v>
      </c>
      <c r="T366" t="str">
        <f t="shared" si="21"/>
        <v>U8</v>
      </c>
      <c r="U366" t="str">
        <f t="shared" si="22"/>
        <v>&lt;54</v>
      </c>
      <c r="V366" t="str">
        <f t="shared" si="23"/>
        <v>U8M&lt;54</v>
      </c>
      <c r="W366" t="str">
        <f t="shared" si="24"/>
        <v>ORANGE</v>
      </c>
    </row>
    <row r="367" spans="1:23" x14ac:dyDescent="0.25">
      <c r="A367">
        <v>540020388</v>
      </c>
      <c r="B367" t="s">
        <v>28</v>
      </c>
      <c r="C367" t="s">
        <v>1074</v>
      </c>
      <c r="D367" t="s">
        <v>94</v>
      </c>
      <c r="E367" t="s">
        <v>31</v>
      </c>
      <c r="F367" t="s">
        <v>32</v>
      </c>
      <c r="G367">
        <v>12</v>
      </c>
      <c r="H367" s="21">
        <v>41260</v>
      </c>
      <c r="I367" t="s">
        <v>381</v>
      </c>
      <c r="J367">
        <v>54</v>
      </c>
      <c r="K367" s="21">
        <v>45292</v>
      </c>
      <c r="L367" t="s">
        <v>58</v>
      </c>
      <c r="T367" t="str">
        <f t="shared" si="21"/>
        <v>U12</v>
      </c>
      <c r="U367" t="str">
        <f t="shared" si="22"/>
        <v>&lt;54</v>
      </c>
      <c r="V367" t="str">
        <f t="shared" si="23"/>
        <v>U12M&lt;54</v>
      </c>
      <c r="W367" t="str">
        <f t="shared" si="24"/>
        <v>VIOLET</v>
      </c>
    </row>
    <row r="368" spans="1:23" x14ac:dyDescent="0.25">
      <c r="A368">
        <v>543717371</v>
      </c>
      <c r="B368" t="s">
        <v>28</v>
      </c>
      <c r="C368" t="s">
        <v>800</v>
      </c>
      <c r="D368" t="s">
        <v>318</v>
      </c>
      <c r="E368" t="s">
        <v>31</v>
      </c>
      <c r="F368" t="s">
        <v>32</v>
      </c>
      <c r="G368">
        <v>15</v>
      </c>
      <c r="H368" s="21">
        <v>39862</v>
      </c>
      <c r="I368" t="s">
        <v>551</v>
      </c>
      <c r="J368">
        <v>42.4</v>
      </c>
      <c r="K368" s="21">
        <v>45455</v>
      </c>
      <c r="L368" t="s">
        <v>55</v>
      </c>
      <c r="T368" t="str">
        <f t="shared" si="21"/>
        <v>U16</v>
      </c>
      <c r="U368" t="str">
        <f t="shared" si="22"/>
        <v>&lt;54</v>
      </c>
      <c r="V368" t="str">
        <f t="shared" si="23"/>
        <v>U16M&lt;54</v>
      </c>
      <c r="W368" t="str">
        <f t="shared" si="24"/>
        <v>ROUGE</v>
      </c>
    </row>
    <row r="369" spans="1:23" x14ac:dyDescent="0.25">
      <c r="A369">
        <v>41361271</v>
      </c>
      <c r="B369" t="s">
        <v>28</v>
      </c>
      <c r="C369" t="s">
        <v>1075</v>
      </c>
      <c r="D369" t="s">
        <v>52</v>
      </c>
      <c r="E369" t="s">
        <v>31</v>
      </c>
      <c r="F369" t="s">
        <v>32</v>
      </c>
      <c r="G369">
        <v>18</v>
      </c>
      <c r="H369" s="21">
        <v>38736</v>
      </c>
      <c r="I369" t="s">
        <v>671</v>
      </c>
      <c r="J369">
        <v>54</v>
      </c>
      <c r="K369" s="21">
        <v>41275</v>
      </c>
      <c r="L369" t="s">
        <v>43</v>
      </c>
      <c r="T369" t="str">
        <f t="shared" si="21"/>
        <v>U18</v>
      </c>
      <c r="U369" t="str">
        <f t="shared" si="22"/>
        <v>&lt;54</v>
      </c>
      <c r="V369" t="str">
        <f t="shared" si="23"/>
        <v>U18M&lt;54</v>
      </c>
      <c r="W369" t="str">
        <f t="shared" si="24"/>
        <v>ROUGE</v>
      </c>
    </row>
    <row r="370" spans="1:23" x14ac:dyDescent="0.25">
      <c r="A370">
        <v>3780369</v>
      </c>
      <c r="B370" t="s">
        <v>28</v>
      </c>
      <c r="C370" t="s">
        <v>608</v>
      </c>
      <c r="D370" t="s">
        <v>609</v>
      </c>
      <c r="E370" t="s">
        <v>31</v>
      </c>
      <c r="F370" t="s">
        <v>32</v>
      </c>
      <c r="G370">
        <v>18</v>
      </c>
      <c r="H370" s="21">
        <v>38799</v>
      </c>
      <c r="I370" t="s">
        <v>671</v>
      </c>
      <c r="J370">
        <v>16.3</v>
      </c>
      <c r="K370" s="21">
        <v>45207</v>
      </c>
      <c r="L370" t="s">
        <v>62</v>
      </c>
      <c r="T370" t="str">
        <f t="shared" si="21"/>
        <v>U18</v>
      </c>
      <c r="U370" t="str">
        <f t="shared" si="22"/>
        <v>&lt;24</v>
      </c>
      <c r="V370" t="str">
        <f t="shared" si="23"/>
        <v>U18M&lt;24</v>
      </c>
      <c r="W370" t="str">
        <f t="shared" si="24"/>
        <v>BLEU</v>
      </c>
    </row>
    <row r="371" spans="1:23" x14ac:dyDescent="0.25">
      <c r="A371">
        <v>45599381</v>
      </c>
      <c r="B371" t="s">
        <v>28</v>
      </c>
      <c r="C371" t="s">
        <v>1076</v>
      </c>
      <c r="D371" t="s">
        <v>92</v>
      </c>
      <c r="E371" t="s">
        <v>31</v>
      </c>
      <c r="F371" t="s">
        <v>32</v>
      </c>
      <c r="G371">
        <v>18</v>
      </c>
      <c r="H371" s="21">
        <v>38772</v>
      </c>
      <c r="I371" t="s">
        <v>671</v>
      </c>
      <c r="J371">
        <v>54</v>
      </c>
      <c r="K371" s="21">
        <v>45328</v>
      </c>
      <c r="L371" t="s">
        <v>58</v>
      </c>
      <c r="T371" t="str">
        <f t="shared" si="21"/>
        <v>U18</v>
      </c>
      <c r="U371" t="str">
        <f t="shared" si="22"/>
        <v>&lt;54</v>
      </c>
      <c r="V371" t="str">
        <f t="shared" si="23"/>
        <v>U18M&lt;54</v>
      </c>
      <c r="W371" t="str">
        <f t="shared" si="24"/>
        <v>ROUGE</v>
      </c>
    </row>
    <row r="372" spans="1:23" x14ac:dyDescent="0.25">
      <c r="A372">
        <v>48802236</v>
      </c>
      <c r="B372" t="s">
        <v>28</v>
      </c>
      <c r="C372" t="s">
        <v>1077</v>
      </c>
      <c r="D372" t="s">
        <v>154</v>
      </c>
      <c r="E372" t="s">
        <v>31</v>
      </c>
      <c r="F372" t="s">
        <v>32</v>
      </c>
      <c r="G372">
        <v>19</v>
      </c>
      <c r="H372" s="21">
        <v>38553</v>
      </c>
      <c r="I372" t="s">
        <v>966</v>
      </c>
      <c r="J372">
        <v>54</v>
      </c>
      <c r="K372" s="21">
        <v>40909</v>
      </c>
      <c r="L372" t="s">
        <v>65</v>
      </c>
      <c r="T372" t="b">
        <f t="shared" si="21"/>
        <v>0</v>
      </c>
      <c r="U372" t="str">
        <f t="shared" si="22"/>
        <v>&lt;54</v>
      </c>
      <c r="V372" t="str">
        <f t="shared" si="23"/>
        <v>FAUXM&lt;54</v>
      </c>
      <c r="W372" t="b">
        <f t="shared" si="24"/>
        <v>0</v>
      </c>
    </row>
    <row r="373" spans="1:23" x14ac:dyDescent="0.25">
      <c r="A373">
        <v>543629378</v>
      </c>
      <c r="B373" t="s">
        <v>38</v>
      </c>
      <c r="C373" t="s">
        <v>801</v>
      </c>
      <c r="D373" t="s">
        <v>802</v>
      </c>
      <c r="E373" t="s">
        <v>39</v>
      </c>
      <c r="F373" t="s">
        <v>32</v>
      </c>
      <c r="G373">
        <v>7</v>
      </c>
      <c r="H373" s="21">
        <v>42900</v>
      </c>
      <c r="I373" t="s">
        <v>33</v>
      </c>
      <c r="J373">
        <v>50.3</v>
      </c>
      <c r="K373" s="21">
        <v>45458</v>
      </c>
      <c r="L373" t="s">
        <v>46</v>
      </c>
      <c r="T373" t="str">
        <f t="shared" si="21"/>
        <v>U8</v>
      </c>
      <c r="U373" t="str">
        <f t="shared" si="22"/>
        <v>&lt;54</v>
      </c>
      <c r="V373" t="str">
        <f t="shared" si="23"/>
        <v>U8F&lt;54</v>
      </c>
      <c r="W373" t="str">
        <f t="shared" si="24"/>
        <v>ORANGE</v>
      </c>
    </row>
    <row r="374" spans="1:23" x14ac:dyDescent="0.25">
      <c r="A374">
        <v>525181386</v>
      </c>
      <c r="B374" t="s">
        <v>28</v>
      </c>
      <c r="C374" t="s">
        <v>1078</v>
      </c>
      <c r="D374" t="s">
        <v>676</v>
      </c>
      <c r="E374" t="s">
        <v>31</v>
      </c>
      <c r="F374" t="s">
        <v>1079</v>
      </c>
      <c r="G374">
        <v>15</v>
      </c>
      <c r="H374" s="21">
        <v>40128</v>
      </c>
      <c r="I374" t="s">
        <v>551</v>
      </c>
      <c r="J374">
        <v>54</v>
      </c>
      <c r="K374" s="21">
        <v>45513</v>
      </c>
      <c r="L374" t="s">
        <v>46</v>
      </c>
      <c r="T374" t="str">
        <f t="shared" si="21"/>
        <v>U16</v>
      </c>
      <c r="U374" t="str">
        <f t="shared" si="22"/>
        <v>&lt;54</v>
      </c>
      <c r="V374" t="str">
        <f t="shared" si="23"/>
        <v>U16M&lt;54</v>
      </c>
      <c r="W374" t="str">
        <f t="shared" si="24"/>
        <v>ROUGE</v>
      </c>
    </row>
    <row r="375" spans="1:23" x14ac:dyDescent="0.25">
      <c r="A375">
        <v>522141344</v>
      </c>
      <c r="B375" t="s">
        <v>28</v>
      </c>
      <c r="C375" t="s">
        <v>803</v>
      </c>
      <c r="D375" t="s">
        <v>52</v>
      </c>
      <c r="E375" t="s">
        <v>31</v>
      </c>
      <c r="F375" t="s">
        <v>32</v>
      </c>
      <c r="G375">
        <v>14</v>
      </c>
      <c r="H375" s="21">
        <v>40190</v>
      </c>
      <c r="I375" t="s">
        <v>509</v>
      </c>
      <c r="J375">
        <v>38.5</v>
      </c>
      <c r="K375" s="21">
        <v>45122</v>
      </c>
      <c r="L375" t="s">
        <v>46</v>
      </c>
      <c r="T375" t="str">
        <f t="shared" si="21"/>
        <v>U14</v>
      </c>
      <c r="U375" t="str">
        <f t="shared" si="22"/>
        <v>&lt;54</v>
      </c>
      <c r="V375" t="str">
        <f t="shared" si="23"/>
        <v>U14M&lt;54</v>
      </c>
      <c r="W375" t="str">
        <f t="shared" si="24"/>
        <v>ROUGE</v>
      </c>
    </row>
    <row r="376" spans="1:23" x14ac:dyDescent="0.25">
      <c r="A376">
        <v>521054333</v>
      </c>
      <c r="B376" t="s">
        <v>28</v>
      </c>
      <c r="C376" t="s">
        <v>610</v>
      </c>
      <c r="D376" t="s">
        <v>611</v>
      </c>
      <c r="E376" t="s">
        <v>31</v>
      </c>
      <c r="F376" t="s">
        <v>32</v>
      </c>
      <c r="G376">
        <v>18</v>
      </c>
      <c r="H376" s="21">
        <v>39034</v>
      </c>
      <c r="I376" t="s">
        <v>671</v>
      </c>
      <c r="J376">
        <v>49.4</v>
      </c>
      <c r="K376" s="21">
        <v>43670</v>
      </c>
      <c r="L376" t="s">
        <v>46</v>
      </c>
      <c r="T376" t="str">
        <f t="shared" si="21"/>
        <v>U18</v>
      </c>
      <c r="U376" t="str">
        <f t="shared" si="22"/>
        <v>&lt;54</v>
      </c>
      <c r="V376" t="str">
        <f t="shared" si="23"/>
        <v>U18M&lt;54</v>
      </c>
      <c r="W376" t="str">
        <f t="shared" si="24"/>
        <v>ROUGE</v>
      </c>
    </row>
    <row r="377" spans="1:23" x14ac:dyDescent="0.25">
      <c r="A377">
        <v>519362317</v>
      </c>
      <c r="B377" t="s">
        <v>28</v>
      </c>
      <c r="C377" t="s">
        <v>804</v>
      </c>
      <c r="D377" t="s">
        <v>769</v>
      </c>
      <c r="E377" t="s">
        <v>31</v>
      </c>
      <c r="F377" t="s">
        <v>32</v>
      </c>
      <c r="G377">
        <v>16</v>
      </c>
      <c r="H377" s="21">
        <v>39552</v>
      </c>
      <c r="I377" t="s">
        <v>590</v>
      </c>
      <c r="J377">
        <v>33.700000000000003</v>
      </c>
      <c r="K377" s="21">
        <v>44617</v>
      </c>
      <c r="L377" t="s">
        <v>113</v>
      </c>
      <c r="T377" t="str">
        <f t="shared" si="21"/>
        <v>U16</v>
      </c>
      <c r="U377" t="str">
        <f t="shared" si="22"/>
        <v>&lt;54</v>
      </c>
      <c r="V377" t="str">
        <f t="shared" si="23"/>
        <v>U16M&lt;54</v>
      </c>
      <c r="W377" t="str">
        <f t="shared" si="24"/>
        <v>ROUGE</v>
      </c>
    </row>
    <row r="378" spans="1:23" x14ac:dyDescent="0.25">
      <c r="A378">
        <v>517455319</v>
      </c>
      <c r="B378" t="s">
        <v>28</v>
      </c>
      <c r="C378" t="s">
        <v>1080</v>
      </c>
      <c r="D378" t="s">
        <v>676</v>
      </c>
      <c r="E378" t="s">
        <v>31</v>
      </c>
      <c r="F378" t="s">
        <v>32</v>
      </c>
      <c r="G378">
        <v>20</v>
      </c>
      <c r="H378" s="21">
        <v>38201</v>
      </c>
      <c r="I378" t="s">
        <v>966</v>
      </c>
      <c r="J378">
        <v>42.2</v>
      </c>
      <c r="K378" s="21">
        <v>43034</v>
      </c>
      <c r="L378" t="s">
        <v>388</v>
      </c>
      <c r="T378" t="b">
        <f t="shared" si="21"/>
        <v>0</v>
      </c>
      <c r="U378" t="str">
        <f t="shared" si="22"/>
        <v>&lt;54</v>
      </c>
      <c r="V378" t="str">
        <f t="shared" si="23"/>
        <v>FAUXM&lt;54</v>
      </c>
      <c r="W378" t="b">
        <f t="shared" si="24"/>
        <v>0</v>
      </c>
    </row>
    <row r="379" spans="1:23" x14ac:dyDescent="0.25">
      <c r="A379">
        <v>540252388</v>
      </c>
      <c r="B379" t="s">
        <v>38</v>
      </c>
      <c r="C379" t="s">
        <v>1081</v>
      </c>
      <c r="D379" t="s">
        <v>50</v>
      </c>
      <c r="E379" t="s">
        <v>39</v>
      </c>
      <c r="F379" t="s">
        <v>32</v>
      </c>
      <c r="G379">
        <v>5</v>
      </c>
      <c r="H379" s="21">
        <v>43468</v>
      </c>
      <c r="I379" t="s">
        <v>33</v>
      </c>
      <c r="J379">
        <v>54</v>
      </c>
      <c r="K379" s="21">
        <v>45292</v>
      </c>
      <c r="L379" t="s">
        <v>65</v>
      </c>
      <c r="T379" t="str">
        <f t="shared" si="21"/>
        <v>U8</v>
      </c>
      <c r="U379" t="str">
        <f t="shared" si="22"/>
        <v>&lt;54</v>
      </c>
      <c r="V379" t="str">
        <f t="shared" si="23"/>
        <v>U8F&lt;54</v>
      </c>
      <c r="W379" t="str">
        <f t="shared" si="24"/>
        <v>ORANGE</v>
      </c>
    </row>
    <row r="380" spans="1:23" x14ac:dyDescent="0.25">
      <c r="A380">
        <v>532498361</v>
      </c>
      <c r="B380" t="s">
        <v>38</v>
      </c>
      <c r="C380" t="s">
        <v>99</v>
      </c>
      <c r="D380" t="s">
        <v>100</v>
      </c>
      <c r="E380" t="s">
        <v>39</v>
      </c>
      <c r="F380" t="s">
        <v>32</v>
      </c>
      <c r="G380">
        <v>9</v>
      </c>
      <c r="H380" s="21">
        <v>42141</v>
      </c>
      <c r="I380" t="s">
        <v>195</v>
      </c>
      <c r="J380">
        <v>54</v>
      </c>
      <c r="K380" s="21">
        <v>44828</v>
      </c>
      <c r="L380" t="s">
        <v>58</v>
      </c>
      <c r="T380" t="str">
        <f t="shared" si="21"/>
        <v>U10</v>
      </c>
      <c r="U380" t="str">
        <f t="shared" si="22"/>
        <v>&lt;54</v>
      </c>
      <c r="V380" t="str">
        <f t="shared" si="23"/>
        <v>U10F&lt;54</v>
      </c>
      <c r="W380" t="str">
        <f t="shared" si="24"/>
        <v>ORANGE</v>
      </c>
    </row>
    <row r="381" spans="1:23" x14ac:dyDescent="0.25">
      <c r="A381">
        <v>526834339</v>
      </c>
      <c r="B381" t="s">
        <v>28</v>
      </c>
      <c r="C381" t="s">
        <v>697</v>
      </c>
      <c r="D381" t="s">
        <v>393</v>
      </c>
      <c r="E381" t="s">
        <v>31</v>
      </c>
      <c r="F381" t="s">
        <v>32</v>
      </c>
      <c r="G381">
        <v>9</v>
      </c>
      <c r="H381" s="21">
        <v>42195</v>
      </c>
      <c r="I381" t="s">
        <v>195</v>
      </c>
      <c r="J381">
        <v>54</v>
      </c>
      <c r="K381" s="21">
        <v>43722</v>
      </c>
      <c r="L381" t="s">
        <v>34</v>
      </c>
      <c r="T381" t="str">
        <f t="shared" si="21"/>
        <v>U10</v>
      </c>
      <c r="U381" t="str">
        <f t="shared" si="22"/>
        <v>&lt;54</v>
      </c>
      <c r="V381" t="str">
        <f t="shared" si="23"/>
        <v>U10M&lt;54</v>
      </c>
      <c r="W381" t="str">
        <f t="shared" si="24"/>
        <v>ORANGE</v>
      </c>
    </row>
    <row r="382" spans="1:23" x14ac:dyDescent="0.25">
      <c r="A382">
        <v>540251389</v>
      </c>
      <c r="B382" t="s">
        <v>28</v>
      </c>
      <c r="C382" t="s">
        <v>1082</v>
      </c>
      <c r="D382" t="s">
        <v>1083</v>
      </c>
      <c r="E382" t="s">
        <v>31</v>
      </c>
      <c r="F382" t="s">
        <v>32</v>
      </c>
      <c r="G382">
        <v>6</v>
      </c>
      <c r="H382" s="21">
        <v>43296</v>
      </c>
      <c r="I382" t="s">
        <v>33</v>
      </c>
      <c r="J382">
        <v>54</v>
      </c>
      <c r="K382" s="21">
        <v>45292</v>
      </c>
      <c r="L382" t="s">
        <v>65</v>
      </c>
      <c r="T382" t="str">
        <f t="shared" si="21"/>
        <v>U8</v>
      </c>
      <c r="U382" t="str">
        <f t="shared" si="22"/>
        <v>&lt;54</v>
      </c>
      <c r="V382" t="str">
        <f t="shared" si="23"/>
        <v>U8M&lt;54</v>
      </c>
      <c r="W382" t="str">
        <f t="shared" si="24"/>
        <v>ORANGE</v>
      </c>
    </row>
    <row r="383" spans="1:23" x14ac:dyDescent="0.25">
      <c r="A383">
        <v>513170259</v>
      </c>
      <c r="B383" t="s">
        <v>28</v>
      </c>
      <c r="C383" t="s">
        <v>1084</v>
      </c>
      <c r="D383" t="s">
        <v>1085</v>
      </c>
      <c r="E383" t="s">
        <v>31</v>
      </c>
      <c r="F383" t="s">
        <v>32</v>
      </c>
      <c r="G383">
        <v>20</v>
      </c>
      <c r="H383" s="21">
        <v>38038</v>
      </c>
      <c r="I383" t="s">
        <v>966</v>
      </c>
      <c r="J383">
        <v>20.399999999999999</v>
      </c>
      <c r="K383" s="21">
        <v>45144</v>
      </c>
      <c r="L383" t="s">
        <v>113</v>
      </c>
      <c r="T383" t="b">
        <f t="shared" si="21"/>
        <v>0</v>
      </c>
      <c r="U383" t="str">
        <f t="shared" si="22"/>
        <v>&lt;24</v>
      </c>
      <c r="V383" t="str">
        <f t="shared" si="23"/>
        <v>FAUXM&lt;24</v>
      </c>
      <c r="W383" t="b">
        <f t="shared" si="24"/>
        <v>0</v>
      </c>
    </row>
    <row r="384" spans="1:23" x14ac:dyDescent="0.25">
      <c r="A384">
        <v>525121388</v>
      </c>
      <c r="B384" t="s">
        <v>28</v>
      </c>
      <c r="C384" t="s">
        <v>1084</v>
      </c>
      <c r="D384" t="s">
        <v>1086</v>
      </c>
      <c r="E384" t="s">
        <v>31</v>
      </c>
      <c r="F384" t="s">
        <v>32</v>
      </c>
      <c r="G384">
        <v>15</v>
      </c>
      <c r="H384" s="21">
        <v>40053</v>
      </c>
      <c r="I384" t="s">
        <v>551</v>
      </c>
      <c r="J384">
        <v>54</v>
      </c>
      <c r="K384" s="21">
        <v>45512</v>
      </c>
      <c r="L384" t="s">
        <v>55</v>
      </c>
      <c r="T384" t="str">
        <f t="shared" si="21"/>
        <v>U16</v>
      </c>
      <c r="U384" t="str">
        <f t="shared" si="22"/>
        <v>&lt;54</v>
      </c>
      <c r="V384" t="str">
        <f t="shared" si="23"/>
        <v>U16M&lt;54</v>
      </c>
      <c r="W384" t="str">
        <f t="shared" si="24"/>
        <v>ROUGE</v>
      </c>
    </row>
    <row r="385" spans="1:23" x14ac:dyDescent="0.25">
      <c r="A385">
        <v>539864363</v>
      </c>
      <c r="B385" t="s">
        <v>28</v>
      </c>
      <c r="C385" t="s">
        <v>805</v>
      </c>
      <c r="D385" t="s">
        <v>115</v>
      </c>
      <c r="E385" t="s">
        <v>31</v>
      </c>
      <c r="F385" t="s">
        <v>32</v>
      </c>
      <c r="G385">
        <v>13</v>
      </c>
      <c r="H385" s="21">
        <v>40794</v>
      </c>
      <c r="I385" t="s">
        <v>448</v>
      </c>
      <c r="J385">
        <v>39.5</v>
      </c>
      <c r="K385" s="21">
        <v>45619</v>
      </c>
      <c r="L385" t="s">
        <v>55</v>
      </c>
      <c r="T385" t="str">
        <f t="shared" si="21"/>
        <v>U14</v>
      </c>
      <c r="U385" t="str">
        <f t="shared" si="22"/>
        <v>&lt;54</v>
      </c>
      <c r="V385" t="str">
        <f t="shared" si="23"/>
        <v>U14M&lt;54</v>
      </c>
      <c r="W385" t="str">
        <f t="shared" si="24"/>
        <v>ROUGE</v>
      </c>
    </row>
    <row r="386" spans="1:23" x14ac:dyDescent="0.25">
      <c r="A386">
        <v>541010351</v>
      </c>
      <c r="B386" t="s">
        <v>38</v>
      </c>
      <c r="C386" t="s">
        <v>149</v>
      </c>
      <c r="D386" t="s">
        <v>150</v>
      </c>
      <c r="E386" t="s">
        <v>39</v>
      </c>
      <c r="F386" t="s">
        <v>32</v>
      </c>
      <c r="G386">
        <v>10</v>
      </c>
      <c r="H386" s="21">
        <v>41940</v>
      </c>
      <c r="I386" t="s">
        <v>252</v>
      </c>
      <c r="J386">
        <v>21</v>
      </c>
      <c r="K386" s="21">
        <v>45557</v>
      </c>
      <c r="L386" t="s">
        <v>46</v>
      </c>
      <c r="T386" t="str">
        <f t="shared" si="21"/>
        <v>U10</v>
      </c>
      <c r="U386" t="str">
        <f t="shared" si="22"/>
        <v>&lt;24</v>
      </c>
      <c r="V386" t="str">
        <f t="shared" si="23"/>
        <v>U10F&lt;24</v>
      </c>
      <c r="W386" t="str">
        <f t="shared" si="24"/>
        <v>VIOLET</v>
      </c>
    </row>
    <row r="387" spans="1:23" x14ac:dyDescent="0.25">
      <c r="A387">
        <v>518001388</v>
      </c>
      <c r="B387" t="s">
        <v>28</v>
      </c>
      <c r="C387" t="s">
        <v>1087</v>
      </c>
      <c r="D387" t="s">
        <v>76</v>
      </c>
      <c r="E387" t="s">
        <v>31</v>
      </c>
      <c r="F387" t="s">
        <v>32</v>
      </c>
      <c r="G387">
        <v>16</v>
      </c>
      <c r="H387" s="21">
        <v>39619</v>
      </c>
      <c r="I387" t="s">
        <v>590</v>
      </c>
      <c r="J387">
        <v>54</v>
      </c>
      <c r="K387" s="21">
        <v>45445</v>
      </c>
      <c r="L387" t="s">
        <v>151</v>
      </c>
      <c r="T387" t="str">
        <f t="shared" ref="T387:T450" si="25">IF(LEFT(I387,4)="ENFA","U8",IF(LEFT(I387,4)="POUC","U10",IF(LEFT(I387,4)="POUS","U12",IF(LEFT(I387,4)="BENJ","U14",IF(LEFT(I387,4)="MINI","U16",IF(LEFT(I387,4)="CADE","U18"))))))</f>
        <v>U16</v>
      </c>
      <c r="U387" t="str">
        <f t="shared" ref="U387:U450" si="26">IF(J387&lt;12,"&lt;12",IF(J387&lt;24,"&lt;24",IF(J387&lt;55,"&lt;54")))</f>
        <v>&lt;54</v>
      </c>
      <c r="V387" t="str">
        <f t="shared" ref="V387:V450" si="27">_xlfn.CONCAT(T387,E387,U387)</f>
        <v>U16M&lt;54</v>
      </c>
      <c r="W387" t="str">
        <f t="shared" ref="W387:W450" si="28">IF(LEFT(V387,2)="U8","ORANGE",IF(V387="U10M&lt;54","ORANGE",IF(V387="U10F&lt;54","ORANGE",IF(V387="U10M&lt;24","ROUGE",IF(V387="U10F&lt;24","VIOLET",IF(V387="U10M&lt;12","ROUGE",IF(V387="U10F&lt;12","VIOLET",IF(V387="U12M&lt;54","VIOLET",IF(V387="U12F&lt;54","VIOLET",IF(V387="U12M&lt;24","ROUGE",IF(V387="U12F&lt;24","VIOLET",IF(V387="U12M&lt;12","ROUGE",IF(V387="U12F&lt;12","ROUGE",IF(V387="U14M&lt;54","ROUGE",IF(V387="U14F&lt;54","VIOLET",IF(V387="U14M&lt;24","BLEU",IF(V387="U14F&lt;24","ROUGE",IF(V387="U14M&lt;12","JAUNE",IF(V387="U14F&lt;12","ROUGE",IF(V387="U16M&lt;54","ROUGE",IF(V387="U16F&lt;54","VIOLET",IF(V387="U16M&lt;24","BLEU",IF(V387="U16F&lt;24","ROUGE",IF(V387="U16M&lt;12","JAUNE",IF(V387="U16F&lt;12","ROUGE",IF(V387="U18M&lt;54","ROUGE",IF(V387="U18F&lt;54","VIOLET",IF(V387="U18M&lt;24","BLEU",IF(V387="U18F&lt;24","ROUGE",IF(V387="U18M&lt;12","JAUNE",IF(V387="U18F&lt;12","ROUGE")))))))))))))))))))))))))))))))</f>
        <v>ROUGE</v>
      </c>
    </row>
    <row r="388" spans="1:23" x14ac:dyDescent="0.25">
      <c r="A388">
        <v>45909340</v>
      </c>
      <c r="B388" t="s">
        <v>28</v>
      </c>
      <c r="C388" t="s">
        <v>479</v>
      </c>
      <c r="D388" t="s">
        <v>209</v>
      </c>
      <c r="E388" t="s">
        <v>31</v>
      </c>
      <c r="F388" t="s">
        <v>32</v>
      </c>
      <c r="G388">
        <v>15</v>
      </c>
      <c r="H388" s="21">
        <v>40122</v>
      </c>
      <c r="I388" t="s">
        <v>551</v>
      </c>
      <c r="J388">
        <v>24.3</v>
      </c>
      <c r="K388" s="21">
        <v>45193</v>
      </c>
      <c r="L388" t="s">
        <v>113</v>
      </c>
      <c r="T388" t="str">
        <f t="shared" si="25"/>
        <v>U16</v>
      </c>
      <c r="U388" t="str">
        <f t="shared" si="26"/>
        <v>&lt;54</v>
      </c>
      <c r="V388" t="str">
        <f t="shared" si="27"/>
        <v>U16M&lt;54</v>
      </c>
      <c r="W388" t="str">
        <f t="shared" si="28"/>
        <v>ROUGE</v>
      </c>
    </row>
    <row r="389" spans="1:23" x14ac:dyDescent="0.25">
      <c r="A389">
        <v>527283389</v>
      </c>
      <c r="B389" t="s">
        <v>28</v>
      </c>
      <c r="C389" t="s">
        <v>1088</v>
      </c>
      <c r="D389" t="s">
        <v>94</v>
      </c>
      <c r="E389" t="s">
        <v>31</v>
      </c>
      <c r="F389" t="s">
        <v>32</v>
      </c>
      <c r="G389">
        <v>6</v>
      </c>
      <c r="H389" s="21">
        <v>43135</v>
      </c>
      <c r="I389" t="s">
        <v>33</v>
      </c>
      <c r="J389">
        <v>54</v>
      </c>
      <c r="K389" s="21">
        <v>45536</v>
      </c>
      <c r="L389" t="s">
        <v>113</v>
      </c>
      <c r="T389" t="str">
        <f t="shared" si="25"/>
        <v>U8</v>
      </c>
      <c r="U389" t="str">
        <f t="shared" si="26"/>
        <v>&lt;54</v>
      </c>
      <c r="V389" t="str">
        <f t="shared" si="27"/>
        <v>U8M&lt;54</v>
      </c>
      <c r="W389" t="str">
        <f t="shared" si="28"/>
        <v>ORANGE</v>
      </c>
    </row>
    <row r="390" spans="1:23" x14ac:dyDescent="0.25">
      <c r="A390">
        <v>534832361</v>
      </c>
      <c r="B390" t="s">
        <v>28</v>
      </c>
      <c r="C390" t="s">
        <v>410</v>
      </c>
      <c r="D390" t="s">
        <v>124</v>
      </c>
      <c r="E390" t="s">
        <v>31</v>
      </c>
      <c r="F390" t="s">
        <v>32</v>
      </c>
      <c r="G390">
        <v>5</v>
      </c>
      <c r="H390" s="21">
        <v>43548</v>
      </c>
      <c r="I390" t="s">
        <v>33</v>
      </c>
      <c r="J390">
        <v>54</v>
      </c>
      <c r="K390" s="21">
        <v>45466</v>
      </c>
      <c r="L390" t="s">
        <v>34</v>
      </c>
      <c r="T390" t="str">
        <f t="shared" si="25"/>
        <v>U8</v>
      </c>
      <c r="U390" t="str">
        <f t="shared" si="26"/>
        <v>&lt;54</v>
      </c>
      <c r="V390" t="str">
        <f t="shared" si="27"/>
        <v>U8M&lt;54</v>
      </c>
      <c r="W390" t="str">
        <f t="shared" si="28"/>
        <v>ORANGE</v>
      </c>
    </row>
    <row r="391" spans="1:23" x14ac:dyDescent="0.25">
      <c r="A391">
        <v>528128367</v>
      </c>
      <c r="B391" t="s">
        <v>28</v>
      </c>
      <c r="C391" t="s">
        <v>410</v>
      </c>
      <c r="D391" t="s">
        <v>79</v>
      </c>
      <c r="E391" t="s">
        <v>31</v>
      </c>
      <c r="F391" t="s">
        <v>32</v>
      </c>
      <c r="G391">
        <v>14</v>
      </c>
      <c r="H391" s="21">
        <v>40505</v>
      </c>
      <c r="I391" t="s">
        <v>509</v>
      </c>
      <c r="J391">
        <v>43.6</v>
      </c>
      <c r="K391" s="21">
        <v>45452</v>
      </c>
      <c r="L391" t="s">
        <v>113</v>
      </c>
      <c r="T391" t="str">
        <f t="shared" si="25"/>
        <v>U14</v>
      </c>
      <c r="U391" t="str">
        <f t="shared" si="26"/>
        <v>&lt;54</v>
      </c>
      <c r="V391" t="str">
        <f t="shared" si="27"/>
        <v>U14M&lt;54</v>
      </c>
      <c r="W391" t="str">
        <f t="shared" si="28"/>
        <v>ROUGE</v>
      </c>
    </row>
    <row r="392" spans="1:23" x14ac:dyDescent="0.25">
      <c r="A392">
        <v>534831362</v>
      </c>
      <c r="B392" t="s">
        <v>28</v>
      </c>
      <c r="C392" t="s">
        <v>410</v>
      </c>
      <c r="D392" t="s">
        <v>693</v>
      </c>
      <c r="E392" t="s">
        <v>31</v>
      </c>
      <c r="F392" t="s">
        <v>32</v>
      </c>
      <c r="G392">
        <v>8</v>
      </c>
      <c r="H392" s="21">
        <v>42543</v>
      </c>
      <c r="I392" t="s">
        <v>33</v>
      </c>
      <c r="J392">
        <v>54</v>
      </c>
      <c r="K392" s="21">
        <v>45466</v>
      </c>
      <c r="L392" t="s">
        <v>34</v>
      </c>
      <c r="T392" t="str">
        <f t="shared" si="25"/>
        <v>U8</v>
      </c>
      <c r="U392" t="str">
        <f t="shared" si="26"/>
        <v>&lt;54</v>
      </c>
      <c r="V392" t="str">
        <f t="shared" si="27"/>
        <v>U8M&lt;54</v>
      </c>
      <c r="W392" t="str">
        <f t="shared" si="28"/>
        <v>ORANGE</v>
      </c>
    </row>
    <row r="393" spans="1:23" x14ac:dyDescent="0.25">
      <c r="A393">
        <v>540247385</v>
      </c>
      <c r="B393" t="s">
        <v>28</v>
      </c>
      <c r="C393" t="s">
        <v>410</v>
      </c>
      <c r="D393" t="s">
        <v>75</v>
      </c>
      <c r="E393" t="s">
        <v>31</v>
      </c>
      <c r="F393" t="s">
        <v>32</v>
      </c>
      <c r="G393">
        <v>4</v>
      </c>
      <c r="H393" s="21">
        <v>44140</v>
      </c>
      <c r="I393" t="s">
        <v>33</v>
      </c>
      <c r="J393">
        <v>54</v>
      </c>
      <c r="K393" s="21">
        <v>45292</v>
      </c>
      <c r="L393" t="s">
        <v>65</v>
      </c>
      <c r="T393" t="str">
        <f t="shared" si="25"/>
        <v>U8</v>
      </c>
      <c r="U393" t="str">
        <f t="shared" si="26"/>
        <v>&lt;54</v>
      </c>
      <c r="V393" t="str">
        <f t="shared" si="27"/>
        <v>U8M&lt;54</v>
      </c>
      <c r="W393" t="str">
        <f t="shared" si="28"/>
        <v>ORANGE</v>
      </c>
    </row>
    <row r="394" spans="1:23" x14ac:dyDescent="0.25">
      <c r="A394">
        <v>523846386</v>
      </c>
      <c r="B394" t="s">
        <v>28</v>
      </c>
      <c r="C394" t="s">
        <v>1089</v>
      </c>
      <c r="D394" t="s">
        <v>1090</v>
      </c>
      <c r="E394" t="s">
        <v>31</v>
      </c>
      <c r="F394" t="s">
        <v>32</v>
      </c>
      <c r="G394">
        <v>18</v>
      </c>
      <c r="H394" s="21">
        <v>38980</v>
      </c>
      <c r="I394" t="s">
        <v>671</v>
      </c>
      <c r="J394">
        <v>54</v>
      </c>
      <c r="K394" s="21">
        <v>45499</v>
      </c>
      <c r="L394" t="s">
        <v>46</v>
      </c>
      <c r="T394" t="str">
        <f t="shared" si="25"/>
        <v>U18</v>
      </c>
      <c r="U394" t="str">
        <f t="shared" si="26"/>
        <v>&lt;54</v>
      </c>
      <c r="V394" t="str">
        <f t="shared" si="27"/>
        <v>U18M&lt;54</v>
      </c>
      <c r="W394" t="str">
        <f t="shared" si="28"/>
        <v>ROUGE</v>
      </c>
    </row>
    <row r="395" spans="1:23" x14ac:dyDescent="0.25">
      <c r="A395">
        <v>527386321</v>
      </c>
      <c r="B395" t="s">
        <v>28</v>
      </c>
      <c r="C395" t="s">
        <v>224</v>
      </c>
      <c r="D395" t="s">
        <v>225</v>
      </c>
      <c r="E395" t="s">
        <v>31</v>
      </c>
      <c r="F395" t="s">
        <v>32</v>
      </c>
      <c r="G395">
        <v>11</v>
      </c>
      <c r="H395" s="21">
        <v>41374</v>
      </c>
      <c r="I395" t="s">
        <v>314</v>
      </c>
      <c r="J395">
        <v>17.3</v>
      </c>
      <c r="K395" s="21">
        <v>45571</v>
      </c>
      <c r="L395" t="s">
        <v>34</v>
      </c>
      <c r="T395" t="str">
        <f t="shared" si="25"/>
        <v>U12</v>
      </c>
      <c r="U395" t="str">
        <f t="shared" si="26"/>
        <v>&lt;24</v>
      </c>
      <c r="V395" t="str">
        <f t="shared" si="27"/>
        <v>U12M&lt;24</v>
      </c>
      <c r="W395" t="str">
        <f t="shared" si="28"/>
        <v>ROUGE</v>
      </c>
    </row>
    <row r="396" spans="1:23" x14ac:dyDescent="0.25">
      <c r="A396">
        <v>517326306</v>
      </c>
      <c r="B396" t="s">
        <v>28</v>
      </c>
      <c r="C396" t="s">
        <v>224</v>
      </c>
      <c r="D396" t="s">
        <v>259</v>
      </c>
      <c r="E396" t="s">
        <v>31</v>
      </c>
      <c r="F396" t="s">
        <v>32</v>
      </c>
      <c r="G396">
        <v>16</v>
      </c>
      <c r="H396" s="21">
        <v>39737</v>
      </c>
      <c r="I396" t="s">
        <v>590</v>
      </c>
      <c r="J396">
        <v>17.3</v>
      </c>
      <c r="K396" s="21">
        <v>45533</v>
      </c>
      <c r="L396" t="s">
        <v>34</v>
      </c>
      <c r="T396" t="str">
        <f t="shared" si="25"/>
        <v>U16</v>
      </c>
      <c r="U396" t="str">
        <f t="shared" si="26"/>
        <v>&lt;24</v>
      </c>
      <c r="V396" t="str">
        <f t="shared" si="27"/>
        <v>U16M&lt;24</v>
      </c>
      <c r="W396" t="str">
        <f t="shared" si="28"/>
        <v>BLEU</v>
      </c>
    </row>
    <row r="397" spans="1:23" x14ac:dyDescent="0.25">
      <c r="A397">
        <v>526386314</v>
      </c>
      <c r="B397" t="s">
        <v>28</v>
      </c>
      <c r="C397" t="s">
        <v>224</v>
      </c>
      <c r="D397" t="s">
        <v>276</v>
      </c>
      <c r="E397" t="s">
        <v>31</v>
      </c>
      <c r="F397" t="s">
        <v>32</v>
      </c>
      <c r="G397">
        <v>13</v>
      </c>
      <c r="H397" s="21">
        <v>40603</v>
      </c>
      <c r="I397" t="s">
        <v>448</v>
      </c>
      <c r="J397">
        <v>8.5</v>
      </c>
      <c r="K397" s="21">
        <v>45571</v>
      </c>
      <c r="L397" t="s">
        <v>34</v>
      </c>
      <c r="T397" t="str">
        <f t="shared" si="25"/>
        <v>U14</v>
      </c>
      <c r="U397" t="str">
        <f t="shared" si="26"/>
        <v>&lt;12</v>
      </c>
      <c r="V397" t="str">
        <f t="shared" si="27"/>
        <v>U14M&lt;12</v>
      </c>
      <c r="W397" t="str">
        <f t="shared" si="28"/>
        <v>JAUNE</v>
      </c>
    </row>
    <row r="398" spans="1:23" x14ac:dyDescent="0.25">
      <c r="A398">
        <v>41122334</v>
      </c>
      <c r="B398" t="s">
        <v>28</v>
      </c>
      <c r="C398" t="s">
        <v>341</v>
      </c>
      <c r="D398" t="s">
        <v>44</v>
      </c>
      <c r="E398" t="s">
        <v>31</v>
      </c>
      <c r="F398" t="s">
        <v>32</v>
      </c>
      <c r="G398">
        <v>13</v>
      </c>
      <c r="H398" s="21">
        <v>40858</v>
      </c>
      <c r="I398" t="s">
        <v>448</v>
      </c>
      <c r="J398">
        <v>54</v>
      </c>
      <c r="K398" s="21">
        <v>45567</v>
      </c>
      <c r="L398" t="s">
        <v>34</v>
      </c>
      <c r="T398" t="str">
        <f t="shared" si="25"/>
        <v>U14</v>
      </c>
      <c r="U398" t="str">
        <f t="shared" si="26"/>
        <v>&lt;54</v>
      </c>
      <c r="V398" t="str">
        <f t="shared" si="27"/>
        <v>U14M&lt;54</v>
      </c>
      <c r="W398" t="str">
        <f t="shared" si="28"/>
        <v>ROUGE</v>
      </c>
    </row>
    <row r="399" spans="1:23" x14ac:dyDescent="0.25">
      <c r="A399">
        <v>46510352</v>
      </c>
      <c r="B399" t="s">
        <v>28</v>
      </c>
      <c r="C399" t="s">
        <v>272</v>
      </c>
      <c r="D399" t="s">
        <v>76</v>
      </c>
      <c r="E399" t="s">
        <v>31</v>
      </c>
      <c r="F399" t="s">
        <v>32</v>
      </c>
      <c r="G399">
        <v>12</v>
      </c>
      <c r="H399" s="21">
        <v>41118</v>
      </c>
      <c r="I399" t="s">
        <v>381</v>
      </c>
      <c r="J399">
        <v>26.2</v>
      </c>
      <c r="K399" s="21">
        <v>45571</v>
      </c>
      <c r="L399" t="s">
        <v>46</v>
      </c>
      <c r="T399" t="str">
        <f t="shared" si="25"/>
        <v>U12</v>
      </c>
      <c r="U399" t="str">
        <f t="shared" si="26"/>
        <v>&lt;54</v>
      </c>
      <c r="V399" t="str">
        <f t="shared" si="27"/>
        <v>U12M&lt;54</v>
      </c>
      <c r="W399" t="str">
        <f t="shared" si="28"/>
        <v>VIOLET</v>
      </c>
    </row>
    <row r="400" spans="1:23" x14ac:dyDescent="0.25">
      <c r="A400">
        <v>523895323</v>
      </c>
      <c r="B400" t="s">
        <v>38</v>
      </c>
      <c r="C400" t="s">
        <v>529</v>
      </c>
      <c r="D400" t="s">
        <v>498</v>
      </c>
      <c r="E400" t="s">
        <v>39</v>
      </c>
      <c r="F400" t="s">
        <v>32</v>
      </c>
      <c r="G400">
        <v>16</v>
      </c>
      <c r="H400" s="21">
        <v>39702</v>
      </c>
      <c r="I400" t="s">
        <v>597</v>
      </c>
      <c r="J400">
        <v>-2.9</v>
      </c>
      <c r="K400" s="21">
        <v>45592</v>
      </c>
      <c r="L400" t="s">
        <v>34</v>
      </c>
      <c r="T400" t="str">
        <f t="shared" si="25"/>
        <v>U16</v>
      </c>
      <c r="U400" t="str">
        <f t="shared" si="26"/>
        <v>&lt;12</v>
      </c>
      <c r="V400" t="str">
        <f t="shared" si="27"/>
        <v>U16F&lt;12</v>
      </c>
      <c r="W400" t="str">
        <f t="shared" si="28"/>
        <v>ROUGE</v>
      </c>
    </row>
    <row r="401" spans="1:23" x14ac:dyDescent="0.25">
      <c r="A401">
        <v>529487334</v>
      </c>
      <c r="B401" t="s">
        <v>38</v>
      </c>
      <c r="C401" t="s">
        <v>273</v>
      </c>
      <c r="D401" t="s">
        <v>274</v>
      </c>
      <c r="E401" t="s">
        <v>39</v>
      </c>
      <c r="F401" t="s">
        <v>32</v>
      </c>
      <c r="G401">
        <v>12</v>
      </c>
      <c r="H401" s="21">
        <v>40974</v>
      </c>
      <c r="I401" t="s">
        <v>381</v>
      </c>
      <c r="J401">
        <v>54</v>
      </c>
      <c r="K401" s="21">
        <v>45543</v>
      </c>
      <c r="L401" t="s">
        <v>43</v>
      </c>
      <c r="T401" t="str">
        <f t="shared" si="25"/>
        <v>U12</v>
      </c>
      <c r="U401" t="str">
        <f t="shared" si="26"/>
        <v>&lt;54</v>
      </c>
      <c r="V401" t="str">
        <f t="shared" si="27"/>
        <v>U12F&lt;54</v>
      </c>
      <c r="W401" t="str">
        <f t="shared" si="28"/>
        <v>VIOLET</v>
      </c>
    </row>
    <row r="402" spans="1:23" x14ac:dyDescent="0.25">
      <c r="A402">
        <v>544181359</v>
      </c>
      <c r="B402" t="s">
        <v>28</v>
      </c>
      <c r="C402" t="s">
        <v>77</v>
      </c>
      <c r="D402" t="s">
        <v>44</v>
      </c>
      <c r="E402" t="s">
        <v>31</v>
      </c>
      <c r="F402" t="s">
        <v>32</v>
      </c>
      <c r="G402">
        <v>8</v>
      </c>
      <c r="H402" s="21">
        <v>42487</v>
      </c>
      <c r="I402" t="s">
        <v>33</v>
      </c>
      <c r="J402">
        <v>50.8</v>
      </c>
      <c r="K402" s="21">
        <v>45430</v>
      </c>
      <c r="L402" t="s">
        <v>46</v>
      </c>
      <c r="T402" t="str">
        <f t="shared" si="25"/>
        <v>U8</v>
      </c>
      <c r="U402" t="str">
        <f t="shared" si="26"/>
        <v>&lt;54</v>
      </c>
      <c r="V402" t="str">
        <f t="shared" si="27"/>
        <v>U8M&lt;54</v>
      </c>
      <c r="W402" t="str">
        <f t="shared" si="28"/>
        <v>ORANGE</v>
      </c>
    </row>
    <row r="403" spans="1:23" x14ac:dyDescent="0.25">
      <c r="A403">
        <v>520437305</v>
      </c>
      <c r="B403" t="s">
        <v>28</v>
      </c>
      <c r="C403" t="s">
        <v>530</v>
      </c>
      <c r="D403" t="s">
        <v>52</v>
      </c>
      <c r="E403" t="s">
        <v>31</v>
      </c>
      <c r="F403" t="s">
        <v>32</v>
      </c>
      <c r="G403">
        <v>16</v>
      </c>
      <c r="H403" s="21">
        <v>39611</v>
      </c>
      <c r="I403" t="s">
        <v>590</v>
      </c>
      <c r="J403">
        <v>21.7</v>
      </c>
      <c r="K403" s="21">
        <v>45612</v>
      </c>
      <c r="L403" t="s">
        <v>151</v>
      </c>
      <c r="T403" t="str">
        <f t="shared" si="25"/>
        <v>U16</v>
      </c>
      <c r="U403" t="str">
        <f t="shared" si="26"/>
        <v>&lt;24</v>
      </c>
      <c r="V403" t="str">
        <f t="shared" si="27"/>
        <v>U16M&lt;24</v>
      </c>
      <c r="W403" t="str">
        <f t="shared" si="28"/>
        <v>BLEU</v>
      </c>
    </row>
    <row r="404" spans="1:23" x14ac:dyDescent="0.25">
      <c r="A404">
        <v>534257386</v>
      </c>
      <c r="B404" t="s">
        <v>28</v>
      </c>
      <c r="C404" t="s">
        <v>1091</v>
      </c>
      <c r="D404" t="s">
        <v>1092</v>
      </c>
      <c r="E404" t="s">
        <v>31</v>
      </c>
      <c r="F404" t="s">
        <v>32</v>
      </c>
      <c r="G404">
        <v>13</v>
      </c>
      <c r="H404" s="21">
        <v>40620</v>
      </c>
      <c r="I404" t="s">
        <v>448</v>
      </c>
      <c r="J404">
        <v>54</v>
      </c>
      <c r="K404" s="21">
        <v>45567</v>
      </c>
      <c r="L404" t="s">
        <v>55</v>
      </c>
      <c r="T404" t="str">
        <f t="shared" si="25"/>
        <v>U14</v>
      </c>
      <c r="U404" t="str">
        <f t="shared" si="26"/>
        <v>&lt;54</v>
      </c>
      <c r="V404" t="str">
        <f t="shared" si="27"/>
        <v>U14M&lt;54</v>
      </c>
      <c r="W404" t="str">
        <f t="shared" si="28"/>
        <v>ROUGE</v>
      </c>
    </row>
    <row r="405" spans="1:23" x14ac:dyDescent="0.25">
      <c r="A405">
        <v>41519383</v>
      </c>
      <c r="B405" t="s">
        <v>28</v>
      </c>
      <c r="C405" t="s">
        <v>1093</v>
      </c>
      <c r="D405" t="s">
        <v>181</v>
      </c>
      <c r="E405" t="s">
        <v>31</v>
      </c>
      <c r="F405" t="s">
        <v>32</v>
      </c>
      <c r="G405">
        <v>9</v>
      </c>
      <c r="H405" s="21">
        <v>42160</v>
      </c>
      <c r="I405" t="s">
        <v>195</v>
      </c>
      <c r="J405">
        <v>48.3</v>
      </c>
      <c r="K405" s="21">
        <v>45607</v>
      </c>
      <c r="L405" t="s">
        <v>40</v>
      </c>
      <c r="T405" t="str">
        <f t="shared" si="25"/>
        <v>U10</v>
      </c>
      <c r="U405" t="str">
        <f t="shared" si="26"/>
        <v>&lt;54</v>
      </c>
      <c r="V405" t="str">
        <f t="shared" si="27"/>
        <v>U10M&lt;54</v>
      </c>
      <c r="W405" t="str">
        <f t="shared" si="28"/>
        <v>ORANGE</v>
      </c>
    </row>
    <row r="406" spans="1:23" x14ac:dyDescent="0.25">
      <c r="A406">
        <v>532448316</v>
      </c>
      <c r="B406" t="s">
        <v>47</v>
      </c>
      <c r="C406" t="s">
        <v>1094</v>
      </c>
      <c r="D406" t="s">
        <v>806</v>
      </c>
      <c r="E406" t="s">
        <v>39</v>
      </c>
      <c r="F406" t="s">
        <v>32</v>
      </c>
      <c r="G406">
        <v>14</v>
      </c>
      <c r="H406" s="21">
        <v>40530</v>
      </c>
      <c r="I406" t="s">
        <v>509</v>
      </c>
      <c r="J406">
        <v>42.6</v>
      </c>
      <c r="K406" s="21">
        <v>44709</v>
      </c>
      <c r="L406" t="s">
        <v>344</v>
      </c>
      <c r="T406" t="str">
        <f t="shared" si="25"/>
        <v>U14</v>
      </c>
      <c r="U406" t="str">
        <f t="shared" si="26"/>
        <v>&lt;54</v>
      </c>
      <c r="V406" t="str">
        <f t="shared" si="27"/>
        <v>U14F&lt;54</v>
      </c>
      <c r="W406" t="str">
        <f t="shared" si="28"/>
        <v>VIOLET</v>
      </c>
    </row>
    <row r="407" spans="1:23" x14ac:dyDescent="0.25">
      <c r="A407">
        <v>532449315</v>
      </c>
      <c r="B407" t="s">
        <v>47</v>
      </c>
      <c r="C407" t="s">
        <v>1094</v>
      </c>
      <c r="D407" t="s">
        <v>498</v>
      </c>
      <c r="E407" t="s">
        <v>39</v>
      </c>
      <c r="F407" t="s">
        <v>32</v>
      </c>
      <c r="G407">
        <v>16</v>
      </c>
      <c r="H407" s="21">
        <v>39678</v>
      </c>
      <c r="I407" t="s">
        <v>597</v>
      </c>
      <c r="J407">
        <v>49.1</v>
      </c>
      <c r="K407" s="21">
        <v>44709</v>
      </c>
      <c r="L407" t="s">
        <v>344</v>
      </c>
      <c r="T407" t="str">
        <f t="shared" si="25"/>
        <v>U16</v>
      </c>
      <c r="U407" t="str">
        <f t="shared" si="26"/>
        <v>&lt;54</v>
      </c>
      <c r="V407" t="str">
        <f t="shared" si="27"/>
        <v>U16F&lt;54</v>
      </c>
      <c r="W407" t="str">
        <f t="shared" si="28"/>
        <v>VIOLET</v>
      </c>
    </row>
    <row r="408" spans="1:23" x14ac:dyDescent="0.25">
      <c r="A408">
        <v>539346351</v>
      </c>
      <c r="B408" t="s">
        <v>28</v>
      </c>
      <c r="C408" t="s">
        <v>275</v>
      </c>
      <c r="D408" t="s">
        <v>276</v>
      </c>
      <c r="E408" t="s">
        <v>31</v>
      </c>
      <c r="F408" t="s">
        <v>32</v>
      </c>
      <c r="G408">
        <v>12</v>
      </c>
      <c r="H408" s="21">
        <v>41128</v>
      </c>
      <c r="I408" t="s">
        <v>381</v>
      </c>
      <c r="J408">
        <v>38.700000000000003</v>
      </c>
      <c r="K408" s="21">
        <v>45455</v>
      </c>
      <c r="L408" t="s">
        <v>55</v>
      </c>
      <c r="T408" t="str">
        <f t="shared" si="25"/>
        <v>U12</v>
      </c>
      <c r="U408" t="str">
        <f t="shared" si="26"/>
        <v>&lt;54</v>
      </c>
      <c r="V408" t="str">
        <f t="shared" si="27"/>
        <v>U12M&lt;54</v>
      </c>
      <c r="W408" t="str">
        <f t="shared" si="28"/>
        <v>VIOLET</v>
      </c>
    </row>
    <row r="409" spans="1:23" x14ac:dyDescent="0.25">
      <c r="A409">
        <v>535531381</v>
      </c>
      <c r="B409" t="s">
        <v>28</v>
      </c>
      <c r="C409" t="s">
        <v>1095</v>
      </c>
      <c r="D409" t="s">
        <v>119</v>
      </c>
      <c r="E409" t="s">
        <v>31</v>
      </c>
      <c r="F409" t="s">
        <v>32</v>
      </c>
      <c r="G409">
        <v>9</v>
      </c>
      <c r="H409" s="21">
        <v>42094</v>
      </c>
      <c r="I409" t="s">
        <v>195</v>
      </c>
      <c r="J409">
        <v>54</v>
      </c>
      <c r="K409" s="21">
        <v>45574</v>
      </c>
      <c r="L409" t="s">
        <v>46</v>
      </c>
      <c r="T409" t="str">
        <f t="shared" si="25"/>
        <v>U10</v>
      </c>
      <c r="U409" t="str">
        <f t="shared" si="26"/>
        <v>&lt;54</v>
      </c>
      <c r="V409" t="str">
        <f t="shared" si="27"/>
        <v>U10M&lt;54</v>
      </c>
      <c r="W409" t="str">
        <f t="shared" si="28"/>
        <v>ORANGE</v>
      </c>
    </row>
    <row r="410" spans="1:23" x14ac:dyDescent="0.25">
      <c r="A410">
        <v>540253387</v>
      </c>
      <c r="B410" t="s">
        <v>28</v>
      </c>
      <c r="C410" t="s">
        <v>1095</v>
      </c>
      <c r="D410" t="s">
        <v>170</v>
      </c>
      <c r="E410" t="s">
        <v>31</v>
      </c>
      <c r="F410" t="s">
        <v>32</v>
      </c>
      <c r="G410">
        <v>9</v>
      </c>
      <c r="H410" s="21">
        <v>42078</v>
      </c>
      <c r="I410" t="s">
        <v>195</v>
      </c>
      <c r="J410">
        <v>54</v>
      </c>
      <c r="K410" s="21">
        <v>45292</v>
      </c>
      <c r="L410" t="s">
        <v>65</v>
      </c>
      <c r="T410" t="str">
        <f t="shared" si="25"/>
        <v>U10</v>
      </c>
      <c r="U410" t="str">
        <f t="shared" si="26"/>
        <v>&lt;54</v>
      </c>
      <c r="V410" t="str">
        <f t="shared" si="27"/>
        <v>U10M&lt;54</v>
      </c>
      <c r="W410" t="str">
        <f t="shared" si="28"/>
        <v>ORANGE</v>
      </c>
    </row>
    <row r="411" spans="1:23" x14ac:dyDescent="0.25">
      <c r="A411">
        <v>41626328</v>
      </c>
      <c r="B411" t="s">
        <v>28</v>
      </c>
      <c r="C411" t="s">
        <v>342</v>
      </c>
      <c r="D411" t="s">
        <v>343</v>
      </c>
      <c r="E411" t="s">
        <v>31</v>
      </c>
      <c r="F411" t="s">
        <v>32</v>
      </c>
      <c r="G411">
        <v>13</v>
      </c>
      <c r="H411" s="21">
        <v>40890</v>
      </c>
      <c r="I411" t="s">
        <v>448</v>
      </c>
      <c r="J411">
        <v>54</v>
      </c>
      <c r="K411" s="21">
        <v>44839</v>
      </c>
      <c r="L411" t="s">
        <v>34</v>
      </c>
      <c r="T411" t="str">
        <f t="shared" si="25"/>
        <v>U14</v>
      </c>
      <c r="U411" t="str">
        <f t="shared" si="26"/>
        <v>&lt;54</v>
      </c>
      <c r="V411" t="str">
        <f t="shared" si="27"/>
        <v>U14M&lt;54</v>
      </c>
      <c r="W411" t="str">
        <f t="shared" si="28"/>
        <v>ROUGE</v>
      </c>
    </row>
    <row r="412" spans="1:23" x14ac:dyDescent="0.25">
      <c r="A412">
        <v>530141383</v>
      </c>
      <c r="B412" t="s">
        <v>28</v>
      </c>
      <c r="C412" t="s">
        <v>1096</v>
      </c>
      <c r="D412" t="s">
        <v>145</v>
      </c>
      <c r="E412" t="s">
        <v>31</v>
      </c>
      <c r="F412" t="s">
        <v>32</v>
      </c>
      <c r="G412">
        <v>11</v>
      </c>
      <c r="H412" s="21">
        <v>41541</v>
      </c>
      <c r="I412" t="s">
        <v>314</v>
      </c>
      <c r="J412">
        <v>54</v>
      </c>
      <c r="K412" s="21">
        <v>45549</v>
      </c>
      <c r="L412" t="s">
        <v>113</v>
      </c>
      <c r="T412" t="str">
        <f t="shared" si="25"/>
        <v>U12</v>
      </c>
      <c r="U412" t="str">
        <f t="shared" si="26"/>
        <v>&lt;54</v>
      </c>
      <c r="V412" t="str">
        <f t="shared" si="27"/>
        <v>U12M&lt;54</v>
      </c>
      <c r="W412" t="str">
        <f t="shared" si="28"/>
        <v>VIOLET</v>
      </c>
    </row>
    <row r="413" spans="1:23" x14ac:dyDescent="0.25">
      <c r="A413">
        <v>530142382</v>
      </c>
      <c r="B413" t="s">
        <v>28</v>
      </c>
      <c r="C413" t="s">
        <v>1096</v>
      </c>
      <c r="D413" t="s">
        <v>1097</v>
      </c>
      <c r="E413" t="s">
        <v>31</v>
      </c>
      <c r="F413" t="s">
        <v>32</v>
      </c>
      <c r="G413">
        <v>11</v>
      </c>
      <c r="H413" s="21">
        <v>41541</v>
      </c>
      <c r="I413" t="s">
        <v>314</v>
      </c>
      <c r="J413">
        <v>54</v>
      </c>
      <c r="K413" s="21">
        <v>45549</v>
      </c>
      <c r="L413" t="s">
        <v>113</v>
      </c>
      <c r="T413" t="str">
        <f t="shared" si="25"/>
        <v>U12</v>
      </c>
      <c r="U413" t="str">
        <f t="shared" si="26"/>
        <v>&lt;54</v>
      </c>
      <c r="V413" t="str">
        <f t="shared" si="27"/>
        <v>U12M&lt;54</v>
      </c>
      <c r="W413" t="str">
        <f t="shared" si="28"/>
        <v>VIOLET</v>
      </c>
    </row>
    <row r="414" spans="1:23" x14ac:dyDescent="0.25">
      <c r="A414">
        <v>526760365</v>
      </c>
      <c r="B414" t="s">
        <v>28</v>
      </c>
      <c r="C414" t="s">
        <v>226</v>
      </c>
      <c r="D414" t="s">
        <v>44</v>
      </c>
      <c r="E414" t="s">
        <v>31</v>
      </c>
      <c r="F414" t="s">
        <v>32</v>
      </c>
      <c r="G414">
        <v>11</v>
      </c>
      <c r="H414" s="21">
        <v>41348</v>
      </c>
      <c r="I414" t="s">
        <v>314</v>
      </c>
      <c r="J414">
        <v>53.4</v>
      </c>
      <c r="K414" s="21">
        <v>45115</v>
      </c>
      <c r="L414" t="s">
        <v>43</v>
      </c>
      <c r="T414" t="str">
        <f t="shared" si="25"/>
        <v>U12</v>
      </c>
      <c r="U414" t="str">
        <f t="shared" si="26"/>
        <v>&lt;54</v>
      </c>
      <c r="V414" t="str">
        <f t="shared" si="27"/>
        <v>U12M&lt;54</v>
      </c>
      <c r="W414" t="str">
        <f t="shared" si="28"/>
        <v>VIOLET</v>
      </c>
    </row>
    <row r="415" spans="1:23" x14ac:dyDescent="0.25">
      <c r="A415">
        <v>516499382</v>
      </c>
      <c r="B415" t="s">
        <v>28</v>
      </c>
      <c r="C415" t="s">
        <v>1098</v>
      </c>
      <c r="D415" t="s">
        <v>372</v>
      </c>
      <c r="E415" t="s">
        <v>31</v>
      </c>
      <c r="F415" t="s">
        <v>32</v>
      </c>
      <c r="G415">
        <v>16</v>
      </c>
      <c r="H415" s="21">
        <v>39569</v>
      </c>
      <c r="I415" t="s">
        <v>590</v>
      </c>
      <c r="J415">
        <v>54</v>
      </c>
      <c r="K415" s="21">
        <v>45432</v>
      </c>
      <c r="L415" t="s">
        <v>55</v>
      </c>
      <c r="T415" t="str">
        <f t="shared" si="25"/>
        <v>U16</v>
      </c>
      <c r="U415" t="str">
        <f t="shared" si="26"/>
        <v>&lt;54</v>
      </c>
      <c r="V415" t="str">
        <f t="shared" si="27"/>
        <v>U16M&lt;54</v>
      </c>
      <c r="W415" t="str">
        <f t="shared" si="28"/>
        <v>ROUGE</v>
      </c>
    </row>
    <row r="416" spans="1:23" x14ac:dyDescent="0.25">
      <c r="A416">
        <v>540250380</v>
      </c>
      <c r="B416" t="s">
        <v>28</v>
      </c>
      <c r="C416" t="s">
        <v>1099</v>
      </c>
      <c r="D416" t="s">
        <v>1100</v>
      </c>
      <c r="E416" t="s">
        <v>31</v>
      </c>
      <c r="F416" t="s">
        <v>32</v>
      </c>
      <c r="G416">
        <v>8</v>
      </c>
      <c r="H416" s="21">
        <v>42388</v>
      </c>
      <c r="I416" t="s">
        <v>33</v>
      </c>
      <c r="J416">
        <v>54</v>
      </c>
      <c r="K416" s="21">
        <v>45292</v>
      </c>
      <c r="L416" t="s">
        <v>65</v>
      </c>
      <c r="T416" t="str">
        <f t="shared" si="25"/>
        <v>U8</v>
      </c>
      <c r="U416" t="str">
        <f t="shared" si="26"/>
        <v>&lt;54</v>
      </c>
      <c r="V416" t="str">
        <f t="shared" si="27"/>
        <v>U8M&lt;54</v>
      </c>
      <c r="W416" t="str">
        <f t="shared" si="28"/>
        <v>ORANGE</v>
      </c>
    </row>
    <row r="417" spans="1:23" x14ac:dyDescent="0.25">
      <c r="A417">
        <v>527284388</v>
      </c>
      <c r="B417" t="s">
        <v>28</v>
      </c>
      <c r="C417" t="s">
        <v>1101</v>
      </c>
      <c r="D417" t="s">
        <v>165</v>
      </c>
      <c r="E417" t="s">
        <v>31</v>
      </c>
      <c r="F417" t="s">
        <v>32</v>
      </c>
      <c r="G417">
        <v>12</v>
      </c>
      <c r="H417" s="21">
        <v>41018</v>
      </c>
      <c r="I417" t="s">
        <v>381</v>
      </c>
      <c r="J417">
        <v>54</v>
      </c>
      <c r="K417" s="21">
        <v>45536</v>
      </c>
      <c r="L417" t="s">
        <v>113</v>
      </c>
      <c r="T417" t="str">
        <f t="shared" si="25"/>
        <v>U12</v>
      </c>
      <c r="U417" t="str">
        <f t="shared" si="26"/>
        <v>&lt;54</v>
      </c>
      <c r="V417" t="str">
        <f t="shared" si="27"/>
        <v>U12M&lt;54</v>
      </c>
      <c r="W417" t="str">
        <f t="shared" si="28"/>
        <v>VIOLET</v>
      </c>
    </row>
    <row r="418" spans="1:23" x14ac:dyDescent="0.25">
      <c r="A418">
        <v>529557311</v>
      </c>
      <c r="B418" t="s">
        <v>28</v>
      </c>
      <c r="C418" t="s">
        <v>227</v>
      </c>
      <c r="D418" t="s">
        <v>154</v>
      </c>
      <c r="E418" t="s">
        <v>31</v>
      </c>
      <c r="F418" t="s">
        <v>32</v>
      </c>
      <c r="G418">
        <v>11</v>
      </c>
      <c r="H418" s="21">
        <v>41605</v>
      </c>
      <c r="I418" t="s">
        <v>314</v>
      </c>
      <c r="J418">
        <v>27.3</v>
      </c>
      <c r="K418" s="21">
        <v>45484</v>
      </c>
      <c r="L418" t="s">
        <v>65</v>
      </c>
      <c r="T418" t="str">
        <f t="shared" si="25"/>
        <v>U12</v>
      </c>
      <c r="U418" t="str">
        <f t="shared" si="26"/>
        <v>&lt;54</v>
      </c>
      <c r="V418" t="str">
        <f t="shared" si="27"/>
        <v>U12M&lt;54</v>
      </c>
      <c r="W418" t="str">
        <f t="shared" si="28"/>
        <v>VIOLET</v>
      </c>
    </row>
    <row r="419" spans="1:23" x14ac:dyDescent="0.25">
      <c r="A419">
        <v>542122372</v>
      </c>
      <c r="B419" t="s">
        <v>38</v>
      </c>
      <c r="C419" t="s">
        <v>227</v>
      </c>
      <c r="D419" t="s">
        <v>45</v>
      </c>
      <c r="E419" t="s">
        <v>39</v>
      </c>
      <c r="F419" t="s">
        <v>32</v>
      </c>
      <c r="G419">
        <v>7</v>
      </c>
      <c r="H419" s="21">
        <v>43047</v>
      </c>
      <c r="I419" t="s">
        <v>33</v>
      </c>
      <c r="J419">
        <v>54</v>
      </c>
      <c r="K419" s="21">
        <v>45233</v>
      </c>
      <c r="L419" t="s">
        <v>65</v>
      </c>
      <c r="T419" t="str">
        <f t="shared" si="25"/>
        <v>U8</v>
      </c>
      <c r="U419" t="str">
        <f t="shared" si="26"/>
        <v>&lt;54</v>
      </c>
      <c r="V419" t="str">
        <f t="shared" si="27"/>
        <v>U8F&lt;54</v>
      </c>
      <c r="W419" t="str">
        <f t="shared" si="28"/>
        <v>ORANGE</v>
      </c>
    </row>
    <row r="420" spans="1:23" x14ac:dyDescent="0.25">
      <c r="A420">
        <v>552399234</v>
      </c>
      <c r="B420" t="s">
        <v>28</v>
      </c>
      <c r="C420" t="s">
        <v>1102</v>
      </c>
      <c r="D420" t="s">
        <v>978</v>
      </c>
      <c r="E420" t="s">
        <v>31</v>
      </c>
      <c r="F420" t="s">
        <v>32</v>
      </c>
      <c r="G420">
        <v>19</v>
      </c>
      <c r="H420" s="21">
        <v>38420</v>
      </c>
      <c r="I420" t="s">
        <v>966</v>
      </c>
      <c r="J420">
        <v>2.2999999999999998</v>
      </c>
      <c r="K420" s="21">
        <v>45529</v>
      </c>
      <c r="L420" t="s">
        <v>46</v>
      </c>
      <c r="T420" t="b">
        <f t="shared" si="25"/>
        <v>0</v>
      </c>
      <c r="U420" t="str">
        <f t="shared" si="26"/>
        <v>&lt;12</v>
      </c>
      <c r="V420" t="str">
        <f t="shared" si="27"/>
        <v>FAUXM&lt;12</v>
      </c>
      <c r="W420" t="b">
        <f t="shared" si="28"/>
        <v>0</v>
      </c>
    </row>
    <row r="421" spans="1:23" x14ac:dyDescent="0.25">
      <c r="A421">
        <v>538623240</v>
      </c>
      <c r="B421" t="s">
        <v>28</v>
      </c>
      <c r="C421" t="s">
        <v>1103</v>
      </c>
      <c r="D421" t="s">
        <v>765</v>
      </c>
      <c r="E421" t="s">
        <v>31</v>
      </c>
      <c r="F421" t="s">
        <v>32</v>
      </c>
      <c r="G421">
        <v>19</v>
      </c>
      <c r="H421" s="21">
        <v>38580</v>
      </c>
      <c r="I421" t="s">
        <v>966</v>
      </c>
      <c r="J421">
        <v>23.9</v>
      </c>
      <c r="K421" s="21">
        <v>41788</v>
      </c>
      <c r="L421" t="s">
        <v>65</v>
      </c>
      <c r="T421" t="b">
        <f t="shared" si="25"/>
        <v>0</v>
      </c>
      <c r="U421" t="str">
        <f t="shared" si="26"/>
        <v>&lt;24</v>
      </c>
      <c r="V421" t="str">
        <f t="shared" si="27"/>
        <v>FAUXM&lt;24</v>
      </c>
      <c r="W421" t="b">
        <f t="shared" si="28"/>
        <v>0</v>
      </c>
    </row>
    <row r="422" spans="1:23" x14ac:dyDescent="0.25">
      <c r="A422">
        <v>511939389</v>
      </c>
      <c r="B422" t="s">
        <v>28</v>
      </c>
      <c r="C422" t="s">
        <v>1104</v>
      </c>
      <c r="D422" t="s">
        <v>135</v>
      </c>
      <c r="E422" t="s">
        <v>31</v>
      </c>
      <c r="F422" t="s">
        <v>32</v>
      </c>
      <c r="G422">
        <v>11</v>
      </c>
      <c r="H422" s="21">
        <v>41297</v>
      </c>
      <c r="I422" t="s">
        <v>314</v>
      </c>
      <c r="J422">
        <v>54</v>
      </c>
      <c r="K422" s="21">
        <v>45395</v>
      </c>
      <c r="L422" t="s">
        <v>34</v>
      </c>
      <c r="T422" t="str">
        <f t="shared" si="25"/>
        <v>U12</v>
      </c>
      <c r="U422" t="str">
        <f t="shared" si="26"/>
        <v>&lt;54</v>
      </c>
      <c r="V422" t="str">
        <f t="shared" si="27"/>
        <v>U12M&lt;54</v>
      </c>
      <c r="W422" t="str">
        <f t="shared" si="28"/>
        <v>VIOLET</v>
      </c>
    </row>
    <row r="423" spans="1:23" x14ac:dyDescent="0.25">
      <c r="A423">
        <v>49641352</v>
      </c>
      <c r="B423" t="s">
        <v>28</v>
      </c>
      <c r="C423" t="s">
        <v>1105</v>
      </c>
      <c r="D423" t="s">
        <v>115</v>
      </c>
      <c r="E423" t="s">
        <v>31</v>
      </c>
      <c r="F423" t="s">
        <v>32</v>
      </c>
      <c r="G423">
        <v>14</v>
      </c>
      <c r="H423" s="21">
        <v>40386</v>
      </c>
      <c r="I423" t="s">
        <v>509</v>
      </c>
      <c r="J423">
        <v>54</v>
      </c>
      <c r="K423" s="21">
        <v>44821</v>
      </c>
      <c r="L423" t="s">
        <v>34</v>
      </c>
      <c r="T423" t="str">
        <f t="shared" si="25"/>
        <v>U14</v>
      </c>
      <c r="U423" t="str">
        <f t="shared" si="26"/>
        <v>&lt;54</v>
      </c>
      <c r="V423" t="str">
        <f t="shared" si="27"/>
        <v>U14M&lt;54</v>
      </c>
      <c r="W423" t="str">
        <f t="shared" si="28"/>
        <v>ROUGE</v>
      </c>
    </row>
    <row r="424" spans="1:23" x14ac:dyDescent="0.25">
      <c r="A424">
        <v>534860303</v>
      </c>
      <c r="B424" t="s">
        <v>28</v>
      </c>
      <c r="C424" t="s">
        <v>654</v>
      </c>
      <c r="D424" t="s">
        <v>290</v>
      </c>
      <c r="E424" t="s">
        <v>31</v>
      </c>
      <c r="F424" t="s">
        <v>32</v>
      </c>
      <c r="G424">
        <v>19</v>
      </c>
      <c r="H424" s="21">
        <v>38604</v>
      </c>
      <c r="I424" t="s">
        <v>966</v>
      </c>
      <c r="J424">
        <v>17.2</v>
      </c>
      <c r="K424" s="21">
        <v>44681</v>
      </c>
      <c r="L424" t="s">
        <v>55</v>
      </c>
      <c r="T424" t="b">
        <f t="shared" si="25"/>
        <v>0</v>
      </c>
      <c r="U424" t="str">
        <f t="shared" si="26"/>
        <v>&lt;24</v>
      </c>
      <c r="V424" t="str">
        <f t="shared" si="27"/>
        <v>FAUXM&lt;24</v>
      </c>
      <c r="W424" t="b">
        <f t="shared" si="28"/>
        <v>0</v>
      </c>
    </row>
    <row r="425" spans="1:23" x14ac:dyDescent="0.25">
      <c r="A425">
        <v>515803348</v>
      </c>
      <c r="B425" t="s">
        <v>28</v>
      </c>
      <c r="C425" t="s">
        <v>807</v>
      </c>
      <c r="D425" t="s">
        <v>80</v>
      </c>
      <c r="E425" t="s">
        <v>31</v>
      </c>
      <c r="F425" t="s">
        <v>32</v>
      </c>
      <c r="G425">
        <v>16</v>
      </c>
      <c r="H425" s="21">
        <v>39704</v>
      </c>
      <c r="I425" t="s">
        <v>590</v>
      </c>
      <c r="J425">
        <v>54</v>
      </c>
      <c r="K425" s="21">
        <v>44028</v>
      </c>
      <c r="L425" t="s">
        <v>34</v>
      </c>
      <c r="T425" t="str">
        <f t="shared" si="25"/>
        <v>U16</v>
      </c>
      <c r="U425" t="str">
        <f t="shared" si="26"/>
        <v>&lt;54</v>
      </c>
      <c r="V425" t="str">
        <f t="shared" si="27"/>
        <v>U16M&lt;54</v>
      </c>
      <c r="W425" t="str">
        <f t="shared" si="28"/>
        <v>ROUGE</v>
      </c>
    </row>
    <row r="426" spans="1:23" x14ac:dyDescent="0.25">
      <c r="A426">
        <v>539053382</v>
      </c>
      <c r="B426" t="s">
        <v>28</v>
      </c>
      <c r="C426" t="s">
        <v>1106</v>
      </c>
      <c r="D426" t="s">
        <v>732</v>
      </c>
      <c r="E426" t="s">
        <v>31</v>
      </c>
      <c r="F426" t="s">
        <v>32</v>
      </c>
      <c r="G426">
        <v>17</v>
      </c>
      <c r="H426" s="21">
        <v>39372</v>
      </c>
      <c r="I426" t="s">
        <v>639</v>
      </c>
      <c r="J426">
        <v>54</v>
      </c>
      <c r="K426" s="21">
        <v>45601</v>
      </c>
      <c r="L426" t="s">
        <v>388</v>
      </c>
      <c r="T426" t="str">
        <f t="shared" si="25"/>
        <v>U18</v>
      </c>
      <c r="U426" t="str">
        <f t="shared" si="26"/>
        <v>&lt;54</v>
      </c>
      <c r="V426" t="str">
        <f t="shared" si="27"/>
        <v>U18M&lt;54</v>
      </c>
      <c r="W426" t="str">
        <f t="shared" si="28"/>
        <v>ROUGE</v>
      </c>
    </row>
    <row r="427" spans="1:23" x14ac:dyDescent="0.25">
      <c r="A427">
        <v>532586355</v>
      </c>
      <c r="B427" t="s">
        <v>28</v>
      </c>
      <c r="C427" t="s">
        <v>808</v>
      </c>
      <c r="D427" t="s">
        <v>343</v>
      </c>
      <c r="E427" t="s">
        <v>31</v>
      </c>
      <c r="F427" t="s">
        <v>32</v>
      </c>
      <c r="G427">
        <v>16</v>
      </c>
      <c r="H427" s="21">
        <v>39809</v>
      </c>
      <c r="I427" t="s">
        <v>590</v>
      </c>
      <c r="J427">
        <v>26.7</v>
      </c>
      <c r="K427" s="21">
        <v>45458</v>
      </c>
      <c r="L427" t="s">
        <v>65</v>
      </c>
      <c r="T427" t="str">
        <f t="shared" si="25"/>
        <v>U16</v>
      </c>
      <c r="U427" t="str">
        <f t="shared" si="26"/>
        <v>&lt;54</v>
      </c>
      <c r="V427" t="str">
        <f t="shared" si="27"/>
        <v>U16M&lt;54</v>
      </c>
      <c r="W427" t="str">
        <f t="shared" si="28"/>
        <v>ROUGE</v>
      </c>
    </row>
    <row r="428" spans="1:23" x14ac:dyDescent="0.25">
      <c r="A428">
        <v>516950366</v>
      </c>
      <c r="B428" t="s">
        <v>28</v>
      </c>
      <c r="C428" t="s">
        <v>567</v>
      </c>
      <c r="D428" t="s">
        <v>568</v>
      </c>
      <c r="E428" t="s">
        <v>31</v>
      </c>
      <c r="F428" t="s">
        <v>32</v>
      </c>
      <c r="G428">
        <v>17</v>
      </c>
      <c r="H428" s="21">
        <v>39104</v>
      </c>
      <c r="I428" t="s">
        <v>639</v>
      </c>
      <c r="J428">
        <v>54</v>
      </c>
      <c r="K428" s="21">
        <v>44695</v>
      </c>
      <c r="L428" t="s">
        <v>34</v>
      </c>
      <c r="T428" t="str">
        <f t="shared" si="25"/>
        <v>U18</v>
      </c>
      <c r="U428" t="str">
        <f t="shared" si="26"/>
        <v>&lt;54</v>
      </c>
      <c r="V428" t="str">
        <f t="shared" si="27"/>
        <v>U18M&lt;54</v>
      </c>
      <c r="W428" t="str">
        <f t="shared" si="28"/>
        <v>ROUGE</v>
      </c>
    </row>
    <row r="429" spans="1:23" x14ac:dyDescent="0.25">
      <c r="A429">
        <v>533038285</v>
      </c>
      <c r="B429" t="s">
        <v>47</v>
      </c>
      <c r="C429" t="s">
        <v>532</v>
      </c>
      <c r="D429" t="s">
        <v>143</v>
      </c>
      <c r="E429" t="s">
        <v>39</v>
      </c>
      <c r="F429" t="s">
        <v>32</v>
      </c>
      <c r="G429">
        <v>16</v>
      </c>
      <c r="H429" s="21">
        <v>39575</v>
      </c>
      <c r="I429" t="s">
        <v>597</v>
      </c>
      <c r="J429">
        <v>-0.7</v>
      </c>
      <c r="K429" s="21">
        <v>45585</v>
      </c>
      <c r="L429" t="s">
        <v>34</v>
      </c>
      <c r="T429" t="str">
        <f t="shared" si="25"/>
        <v>U16</v>
      </c>
      <c r="U429" t="str">
        <f t="shared" si="26"/>
        <v>&lt;12</v>
      </c>
      <c r="V429" t="str">
        <f t="shared" si="27"/>
        <v>U16F&lt;12</v>
      </c>
      <c r="W429" t="str">
        <f t="shared" si="28"/>
        <v>ROUGE</v>
      </c>
    </row>
    <row r="430" spans="1:23" x14ac:dyDescent="0.25">
      <c r="A430">
        <v>44825307</v>
      </c>
      <c r="B430" t="s">
        <v>38</v>
      </c>
      <c r="C430" t="s">
        <v>532</v>
      </c>
      <c r="D430" t="s">
        <v>612</v>
      </c>
      <c r="E430" t="s">
        <v>39</v>
      </c>
      <c r="F430" t="s">
        <v>32</v>
      </c>
      <c r="G430">
        <v>18</v>
      </c>
      <c r="H430" s="21">
        <v>38818</v>
      </c>
      <c r="I430" t="s">
        <v>672</v>
      </c>
      <c r="J430">
        <v>25.9</v>
      </c>
      <c r="K430" s="21">
        <v>45458</v>
      </c>
      <c r="L430" t="s">
        <v>55</v>
      </c>
      <c r="T430" t="str">
        <f t="shared" si="25"/>
        <v>U18</v>
      </c>
      <c r="U430" t="str">
        <f t="shared" si="26"/>
        <v>&lt;54</v>
      </c>
      <c r="V430" t="str">
        <f t="shared" si="27"/>
        <v>U18F&lt;54</v>
      </c>
      <c r="W430" t="str">
        <f t="shared" si="28"/>
        <v>VIOLET</v>
      </c>
    </row>
    <row r="431" spans="1:23" x14ac:dyDescent="0.25">
      <c r="A431">
        <v>526892366</v>
      </c>
      <c r="B431" t="s">
        <v>28</v>
      </c>
      <c r="C431" t="s">
        <v>1107</v>
      </c>
      <c r="D431" t="s">
        <v>212</v>
      </c>
      <c r="E431" t="s">
        <v>31</v>
      </c>
      <c r="F431" t="s">
        <v>32</v>
      </c>
      <c r="G431">
        <v>20</v>
      </c>
      <c r="H431" s="21">
        <v>38246</v>
      </c>
      <c r="I431" t="s">
        <v>966</v>
      </c>
      <c r="J431">
        <v>54</v>
      </c>
      <c r="K431" s="21">
        <v>44796</v>
      </c>
      <c r="L431" t="s">
        <v>388</v>
      </c>
      <c r="T431" t="b">
        <f t="shared" si="25"/>
        <v>0</v>
      </c>
      <c r="U431" t="str">
        <f t="shared" si="26"/>
        <v>&lt;54</v>
      </c>
      <c r="V431" t="str">
        <f t="shared" si="27"/>
        <v>FAUXM&lt;54</v>
      </c>
      <c r="W431" t="b">
        <f t="shared" si="28"/>
        <v>0</v>
      </c>
    </row>
    <row r="432" spans="1:23" x14ac:dyDescent="0.25">
      <c r="A432">
        <v>547235250</v>
      </c>
      <c r="B432" t="s">
        <v>38</v>
      </c>
      <c r="C432" t="s">
        <v>613</v>
      </c>
      <c r="D432" t="s">
        <v>269</v>
      </c>
      <c r="E432" t="s">
        <v>39</v>
      </c>
      <c r="F432" t="s">
        <v>32</v>
      </c>
      <c r="G432">
        <v>18</v>
      </c>
      <c r="H432" s="21">
        <v>38792</v>
      </c>
      <c r="I432" t="s">
        <v>672</v>
      </c>
      <c r="J432">
        <v>-3.1</v>
      </c>
      <c r="K432" s="21">
        <v>45595</v>
      </c>
      <c r="L432" t="s">
        <v>34</v>
      </c>
      <c r="T432" t="str">
        <f t="shared" si="25"/>
        <v>U18</v>
      </c>
      <c r="U432" t="str">
        <f t="shared" si="26"/>
        <v>&lt;12</v>
      </c>
      <c r="V432" t="str">
        <f t="shared" si="27"/>
        <v>U18F&lt;12</v>
      </c>
      <c r="W432" t="str">
        <f t="shared" si="28"/>
        <v>ROUGE</v>
      </c>
    </row>
    <row r="433" spans="1:23" x14ac:dyDescent="0.25">
      <c r="A433">
        <v>527205329</v>
      </c>
      <c r="B433" t="s">
        <v>28</v>
      </c>
      <c r="C433" t="s">
        <v>277</v>
      </c>
      <c r="D433" t="s">
        <v>278</v>
      </c>
      <c r="E433" t="s">
        <v>31</v>
      </c>
      <c r="F433" t="s">
        <v>32</v>
      </c>
      <c r="G433">
        <v>12</v>
      </c>
      <c r="H433" s="21">
        <v>41038</v>
      </c>
      <c r="I433" t="s">
        <v>381</v>
      </c>
      <c r="J433">
        <v>27.6</v>
      </c>
      <c r="K433" s="21">
        <v>45557</v>
      </c>
      <c r="L433" t="s">
        <v>151</v>
      </c>
      <c r="T433" t="str">
        <f t="shared" si="25"/>
        <v>U12</v>
      </c>
      <c r="U433" t="str">
        <f t="shared" si="26"/>
        <v>&lt;54</v>
      </c>
      <c r="V433" t="str">
        <f t="shared" si="27"/>
        <v>U12M&lt;54</v>
      </c>
      <c r="W433" t="str">
        <f t="shared" si="28"/>
        <v>VIOLET</v>
      </c>
    </row>
    <row r="434" spans="1:23" x14ac:dyDescent="0.25">
      <c r="A434">
        <v>527524378</v>
      </c>
      <c r="B434" t="s">
        <v>38</v>
      </c>
      <c r="C434" t="s">
        <v>809</v>
      </c>
      <c r="D434" t="s">
        <v>198</v>
      </c>
      <c r="E434" t="s">
        <v>39</v>
      </c>
      <c r="F434" t="s">
        <v>32</v>
      </c>
      <c r="G434">
        <v>11</v>
      </c>
      <c r="H434" s="21">
        <v>41331</v>
      </c>
      <c r="I434" t="s">
        <v>314</v>
      </c>
      <c r="J434">
        <v>54</v>
      </c>
      <c r="K434" s="21">
        <v>45150</v>
      </c>
      <c r="L434" t="s">
        <v>46</v>
      </c>
      <c r="T434" t="str">
        <f t="shared" si="25"/>
        <v>U12</v>
      </c>
      <c r="U434" t="str">
        <f t="shared" si="26"/>
        <v>&lt;54</v>
      </c>
      <c r="V434" t="str">
        <f t="shared" si="27"/>
        <v>U12F&lt;54</v>
      </c>
      <c r="W434" t="str">
        <f t="shared" si="28"/>
        <v>VIOLET</v>
      </c>
    </row>
    <row r="435" spans="1:23" x14ac:dyDescent="0.25">
      <c r="A435">
        <v>546069352</v>
      </c>
      <c r="B435" t="s">
        <v>28</v>
      </c>
      <c r="C435" t="s">
        <v>228</v>
      </c>
      <c r="D435" t="s">
        <v>294</v>
      </c>
      <c r="E435" t="s">
        <v>31</v>
      </c>
      <c r="F435" t="s">
        <v>32</v>
      </c>
      <c r="G435">
        <v>20</v>
      </c>
      <c r="H435" s="21">
        <v>38307</v>
      </c>
      <c r="I435" t="s">
        <v>966</v>
      </c>
      <c r="J435">
        <v>54</v>
      </c>
      <c r="K435" s="21">
        <v>44510</v>
      </c>
      <c r="L435" t="s">
        <v>34</v>
      </c>
      <c r="T435" t="b">
        <f t="shared" si="25"/>
        <v>0</v>
      </c>
      <c r="U435" t="str">
        <f t="shared" si="26"/>
        <v>&lt;54</v>
      </c>
      <c r="V435" t="str">
        <f t="shared" si="27"/>
        <v>FAUXM&lt;54</v>
      </c>
      <c r="W435" t="b">
        <f t="shared" si="28"/>
        <v>0</v>
      </c>
    </row>
    <row r="436" spans="1:23" x14ac:dyDescent="0.25">
      <c r="A436">
        <v>528863376</v>
      </c>
      <c r="B436" t="s">
        <v>28</v>
      </c>
      <c r="C436" t="s">
        <v>810</v>
      </c>
      <c r="D436" t="s">
        <v>811</v>
      </c>
      <c r="E436" t="s">
        <v>31</v>
      </c>
      <c r="F436" t="s">
        <v>32</v>
      </c>
      <c r="G436">
        <v>19</v>
      </c>
      <c r="H436" s="21">
        <v>38710</v>
      </c>
      <c r="I436" t="s">
        <v>966</v>
      </c>
      <c r="J436">
        <v>43.3</v>
      </c>
      <c r="K436" s="21">
        <v>45455</v>
      </c>
      <c r="L436" t="s">
        <v>55</v>
      </c>
      <c r="T436" t="b">
        <f t="shared" si="25"/>
        <v>0</v>
      </c>
      <c r="U436" t="str">
        <f t="shared" si="26"/>
        <v>&lt;54</v>
      </c>
      <c r="V436" t="str">
        <f t="shared" si="27"/>
        <v>FAUXM&lt;54</v>
      </c>
      <c r="W436" t="b">
        <f t="shared" si="28"/>
        <v>0</v>
      </c>
    </row>
    <row r="437" spans="1:23" x14ac:dyDescent="0.25">
      <c r="A437">
        <v>543641256</v>
      </c>
      <c r="B437" t="s">
        <v>28</v>
      </c>
      <c r="C437" t="s">
        <v>614</v>
      </c>
      <c r="D437" t="s">
        <v>615</v>
      </c>
      <c r="E437" t="s">
        <v>31</v>
      </c>
      <c r="F437" t="s">
        <v>32</v>
      </c>
      <c r="G437">
        <v>18</v>
      </c>
      <c r="H437" s="21">
        <v>38969</v>
      </c>
      <c r="I437" t="s">
        <v>671</v>
      </c>
      <c r="J437">
        <v>14.2</v>
      </c>
      <c r="K437" s="21">
        <v>45550</v>
      </c>
      <c r="L437" t="s">
        <v>40</v>
      </c>
      <c r="T437" t="str">
        <f t="shared" si="25"/>
        <v>U18</v>
      </c>
      <c r="U437" t="str">
        <f t="shared" si="26"/>
        <v>&lt;24</v>
      </c>
      <c r="V437" t="str">
        <f t="shared" si="27"/>
        <v>U18M&lt;24</v>
      </c>
      <c r="W437" t="str">
        <f t="shared" si="28"/>
        <v>BLEU</v>
      </c>
    </row>
    <row r="438" spans="1:23" x14ac:dyDescent="0.25">
      <c r="A438">
        <v>534875351</v>
      </c>
      <c r="B438" t="s">
        <v>28</v>
      </c>
      <c r="C438" t="s">
        <v>230</v>
      </c>
      <c r="D438" t="s">
        <v>534</v>
      </c>
      <c r="E438" t="s">
        <v>31</v>
      </c>
      <c r="F438" t="s">
        <v>32</v>
      </c>
      <c r="G438">
        <v>17</v>
      </c>
      <c r="H438" s="21">
        <v>39332</v>
      </c>
      <c r="I438" t="s">
        <v>639</v>
      </c>
      <c r="J438">
        <v>15.4</v>
      </c>
      <c r="K438" s="21">
        <v>45115</v>
      </c>
      <c r="L438" t="s">
        <v>151</v>
      </c>
      <c r="T438" t="str">
        <f t="shared" si="25"/>
        <v>U18</v>
      </c>
      <c r="U438" t="str">
        <f t="shared" si="26"/>
        <v>&lt;24</v>
      </c>
      <c r="V438" t="str">
        <f t="shared" si="27"/>
        <v>U18M&lt;24</v>
      </c>
      <c r="W438" t="str">
        <f t="shared" si="28"/>
        <v>BLEU</v>
      </c>
    </row>
    <row r="439" spans="1:23" x14ac:dyDescent="0.25">
      <c r="A439">
        <v>521013341</v>
      </c>
      <c r="B439" t="s">
        <v>38</v>
      </c>
      <c r="C439" t="s">
        <v>152</v>
      </c>
      <c r="D439" t="s">
        <v>153</v>
      </c>
      <c r="E439" t="s">
        <v>39</v>
      </c>
      <c r="F439" t="s">
        <v>32</v>
      </c>
      <c r="G439">
        <v>10</v>
      </c>
      <c r="H439" s="21">
        <v>41959</v>
      </c>
      <c r="I439" t="s">
        <v>252</v>
      </c>
      <c r="J439">
        <v>54</v>
      </c>
      <c r="K439" s="21">
        <v>45437</v>
      </c>
      <c r="L439" t="s">
        <v>34</v>
      </c>
      <c r="T439" t="str">
        <f t="shared" si="25"/>
        <v>U10</v>
      </c>
      <c r="U439" t="str">
        <f t="shared" si="26"/>
        <v>&lt;54</v>
      </c>
      <c r="V439" t="str">
        <f t="shared" si="27"/>
        <v>U10F&lt;54</v>
      </c>
      <c r="W439" t="str">
        <f t="shared" si="28"/>
        <v>ORANGE</v>
      </c>
    </row>
    <row r="440" spans="1:23" x14ac:dyDescent="0.25">
      <c r="A440">
        <v>524463378</v>
      </c>
      <c r="B440" t="s">
        <v>28</v>
      </c>
      <c r="C440" t="s">
        <v>813</v>
      </c>
      <c r="D440" t="s">
        <v>814</v>
      </c>
      <c r="E440" t="s">
        <v>31</v>
      </c>
      <c r="F440" t="s">
        <v>32</v>
      </c>
      <c r="G440">
        <v>10</v>
      </c>
      <c r="H440" s="21">
        <v>41747</v>
      </c>
      <c r="I440" t="s">
        <v>252</v>
      </c>
      <c r="J440">
        <v>54</v>
      </c>
      <c r="K440" s="21">
        <v>45507</v>
      </c>
      <c r="L440" t="s">
        <v>46</v>
      </c>
      <c r="T440" t="str">
        <f t="shared" si="25"/>
        <v>U10</v>
      </c>
      <c r="U440" t="str">
        <f t="shared" si="26"/>
        <v>&lt;54</v>
      </c>
      <c r="V440" t="str">
        <f t="shared" si="27"/>
        <v>U10M&lt;54</v>
      </c>
      <c r="W440" t="str">
        <f t="shared" si="28"/>
        <v>ORANGE</v>
      </c>
    </row>
    <row r="441" spans="1:23" x14ac:dyDescent="0.25">
      <c r="A441">
        <v>543723373</v>
      </c>
      <c r="B441" t="s">
        <v>28</v>
      </c>
      <c r="C441" t="s">
        <v>815</v>
      </c>
      <c r="D441" t="s">
        <v>816</v>
      </c>
      <c r="E441" t="s">
        <v>31</v>
      </c>
      <c r="F441" t="s">
        <v>32</v>
      </c>
      <c r="G441">
        <v>6</v>
      </c>
      <c r="H441" s="21">
        <v>43343</v>
      </c>
      <c r="I441" t="s">
        <v>33</v>
      </c>
      <c r="J441">
        <v>54</v>
      </c>
      <c r="K441" s="21">
        <v>45256</v>
      </c>
      <c r="L441" t="s">
        <v>55</v>
      </c>
      <c r="T441" t="str">
        <f t="shared" si="25"/>
        <v>U8</v>
      </c>
      <c r="U441" t="str">
        <f t="shared" si="26"/>
        <v>&lt;54</v>
      </c>
      <c r="V441" t="str">
        <f t="shared" si="27"/>
        <v>U8M&lt;54</v>
      </c>
      <c r="W441" t="str">
        <f t="shared" si="28"/>
        <v>ORANGE</v>
      </c>
    </row>
    <row r="442" spans="1:23" x14ac:dyDescent="0.25">
      <c r="A442">
        <v>535071306</v>
      </c>
      <c r="B442" t="s">
        <v>28</v>
      </c>
      <c r="C442" t="s">
        <v>411</v>
      </c>
      <c r="D442" t="s">
        <v>412</v>
      </c>
      <c r="E442" t="s">
        <v>31</v>
      </c>
      <c r="F442" t="s">
        <v>32</v>
      </c>
      <c r="G442">
        <v>14</v>
      </c>
      <c r="H442" s="21">
        <v>40539</v>
      </c>
      <c r="I442" t="s">
        <v>509</v>
      </c>
      <c r="J442">
        <v>16.2</v>
      </c>
      <c r="K442" s="21">
        <v>45585</v>
      </c>
      <c r="L442" t="s">
        <v>34</v>
      </c>
      <c r="T442" t="str">
        <f t="shared" si="25"/>
        <v>U14</v>
      </c>
      <c r="U442" t="str">
        <f t="shared" si="26"/>
        <v>&lt;24</v>
      </c>
      <c r="V442" t="str">
        <f t="shared" si="27"/>
        <v>U14M&lt;24</v>
      </c>
      <c r="W442" t="str">
        <f t="shared" si="28"/>
        <v>BLEU</v>
      </c>
    </row>
    <row r="443" spans="1:23" x14ac:dyDescent="0.25">
      <c r="A443">
        <v>516698372</v>
      </c>
      <c r="B443" t="s">
        <v>28</v>
      </c>
      <c r="C443" t="s">
        <v>817</v>
      </c>
      <c r="D443" t="s">
        <v>76</v>
      </c>
      <c r="E443" t="s">
        <v>31</v>
      </c>
      <c r="F443" t="s">
        <v>32</v>
      </c>
      <c r="G443">
        <v>9</v>
      </c>
      <c r="H443" s="21">
        <v>42183</v>
      </c>
      <c r="I443" t="s">
        <v>195</v>
      </c>
      <c r="J443">
        <v>50.2</v>
      </c>
      <c r="K443" s="21">
        <v>45458</v>
      </c>
      <c r="L443" t="s">
        <v>46</v>
      </c>
      <c r="T443" t="str">
        <f t="shared" si="25"/>
        <v>U10</v>
      </c>
      <c r="U443" t="str">
        <f t="shared" si="26"/>
        <v>&lt;54</v>
      </c>
      <c r="V443" t="str">
        <f t="shared" si="27"/>
        <v>U10M&lt;54</v>
      </c>
      <c r="W443" t="str">
        <f t="shared" si="28"/>
        <v>ORANGE</v>
      </c>
    </row>
    <row r="444" spans="1:23" x14ac:dyDescent="0.25">
      <c r="A444">
        <v>526439329</v>
      </c>
      <c r="B444" t="s">
        <v>28</v>
      </c>
      <c r="C444" t="s">
        <v>818</v>
      </c>
      <c r="D444" t="s">
        <v>61</v>
      </c>
      <c r="E444" t="s">
        <v>31</v>
      </c>
      <c r="F444" t="s">
        <v>32</v>
      </c>
      <c r="G444">
        <v>12</v>
      </c>
      <c r="H444" s="21">
        <v>40943</v>
      </c>
      <c r="I444" t="s">
        <v>381</v>
      </c>
      <c r="J444">
        <v>50.9</v>
      </c>
      <c r="K444" s="21">
        <v>45458</v>
      </c>
      <c r="L444" t="s">
        <v>55</v>
      </c>
      <c r="T444" t="str">
        <f t="shared" si="25"/>
        <v>U12</v>
      </c>
      <c r="U444" t="str">
        <f t="shared" si="26"/>
        <v>&lt;54</v>
      </c>
      <c r="V444" t="str">
        <f t="shared" si="27"/>
        <v>U12M&lt;54</v>
      </c>
      <c r="W444" t="str">
        <f t="shared" si="28"/>
        <v>VIOLET</v>
      </c>
    </row>
    <row r="445" spans="1:23" x14ac:dyDescent="0.25">
      <c r="A445">
        <v>529421378</v>
      </c>
      <c r="B445" t="s">
        <v>28</v>
      </c>
      <c r="C445" t="s">
        <v>819</v>
      </c>
      <c r="D445" t="s">
        <v>820</v>
      </c>
      <c r="E445" t="s">
        <v>31</v>
      </c>
      <c r="F445" t="s">
        <v>32</v>
      </c>
      <c r="G445">
        <v>15</v>
      </c>
      <c r="H445" s="21">
        <v>39911</v>
      </c>
      <c r="I445" t="s">
        <v>551</v>
      </c>
      <c r="J445">
        <v>54</v>
      </c>
      <c r="K445" s="21">
        <v>45171</v>
      </c>
      <c r="L445" t="s">
        <v>113</v>
      </c>
      <c r="T445" t="str">
        <f t="shared" si="25"/>
        <v>U16</v>
      </c>
      <c r="U445" t="str">
        <f t="shared" si="26"/>
        <v>&lt;54</v>
      </c>
      <c r="V445" t="str">
        <f t="shared" si="27"/>
        <v>U16M&lt;54</v>
      </c>
      <c r="W445" t="str">
        <f t="shared" si="28"/>
        <v>ROUGE</v>
      </c>
    </row>
    <row r="446" spans="1:23" x14ac:dyDescent="0.25">
      <c r="A446">
        <v>41250375</v>
      </c>
      <c r="B446" t="s">
        <v>28</v>
      </c>
      <c r="C446" t="s">
        <v>821</v>
      </c>
      <c r="D446" t="s">
        <v>61</v>
      </c>
      <c r="E446" t="s">
        <v>31</v>
      </c>
      <c r="F446" t="s">
        <v>32</v>
      </c>
      <c r="G446">
        <v>11</v>
      </c>
      <c r="H446" s="21">
        <v>41446</v>
      </c>
      <c r="I446" t="s">
        <v>314</v>
      </c>
      <c r="J446">
        <v>49.3</v>
      </c>
      <c r="K446" s="21">
        <v>45571</v>
      </c>
      <c r="L446" t="s">
        <v>46</v>
      </c>
      <c r="T446" t="str">
        <f t="shared" si="25"/>
        <v>U12</v>
      </c>
      <c r="U446" t="str">
        <f t="shared" si="26"/>
        <v>&lt;54</v>
      </c>
      <c r="V446" t="str">
        <f t="shared" si="27"/>
        <v>U12M&lt;54</v>
      </c>
      <c r="W446" t="str">
        <f t="shared" si="28"/>
        <v>VIOLET</v>
      </c>
    </row>
    <row r="447" spans="1:23" x14ac:dyDescent="0.25">
      <c r="A447">
        <v>41983314</v>
      </c>
      <c r="B447" t="s">
        <v>38</v>
      </c>
      <c r="C447" t="s">
        <v>345</v>
      </c>
      <c r="D447" t="s">
        <v>84</v>
      </c>
      <c r="E447" t="s">
        <v>39</v>
      </c>
      <c r="F447" t="s">
        <v>32</v>
      </c>
      <c r="G447">
        <v>13</v>
      </c>
      <c r="H447" s="21">
        <v>40648</v>
      </c>
      <c r="I447" t="s">
        <v>448</v>
      </c>
      <c r="J447">
        <v>3.6</v>
      </c>
      <c r="K447" s="21">
        <v>45591</v>
      </c>
      <c r="L447" t="s">
        <v>40</v>
      </c>
      <c r="T447" t="str">
        <f t="shared" si="25"/>
        <v>U14</v>
      </c>
      <c r="U447" t="str">
        <f t="shared" si="26"/>
        <v>&lt;12</v>
      </c>
      <c r="V447" t="str">
        <f t="shared" si="27"/>
        <v>U14F&lt;12</v>
      </c>
      <c r="W447" t="str">
        <f t="shared" si="28"/>
        <v>ROUGE</v>
      </c>
    </row>
    <row r="448" spans="1:23" x14ac:dyDescent="0.25">
      <c r="A448">
        <v>521968383</v>
      </c>
      <c r="B448" t="s">
        <v>28</v>
      </c>
      <c r="C448" t="s">
        <v>1108</v>
      </c>
      <c r="D448" t="s">
        <v>213</v>
      </c>
      <c r="E448" t="s">
        <v>31</v>
      </c>
      <c r="F448" t="s">
        <v>32</v>
      </c>
      <c r="G448">
        <v>12</v>
      </c>
      <c r="H448" s="21">
        <v>41195</v>
      </c>
      <c r="I448" t="s">
        <v>381</v>
      </c>
      <c r="J448">
        <v>54</v>
      </c>
      <c r="K448" s="21">
        <v>45481</v>
      </c>
      <c r="L448" t="s">
        <v>344</v>
      </c>
      <c r="T448" t="str">
        <f t="shared" si="25"/>
        <v>U12</v>
      </c>
      <c r="U448" t="str">
        <f t="shared" si="26"/>
        <v>&lt;54</v>
      </c>
      <c r="V448" t="str">
        <f t="shared" si="27"/>
        <v>U12M&lt;54</v>
      </c>
      <c r="W448" t="str">
        <f t="shared" si="28"/>
        <v>VIOLET</v>
      </c>
    </row>
    <row r="449" spans="1:23" x14ac:dyDescent="0.25">
      <c r="A449">
        <v>512908375</v>
      </c>
      <c r="B449" t="s">
        <v>28</v>
      </c>
      <c r="C449" t="s">
        <v>822</v>
      </c>
      <c r="D449" t="s">
        <v>209</v>
      </c>
      <c r="E449" t="s">
        <v>31</v>
      </c>
      <c r="F449" t="s">
        <v>32</v>
      </c>
      <c r="G449">
        <v>9</v>
      </c>
      <c r="H449" s="21">
        <v>42212</v>
      </c>
      <c r="I449" t="s">
        <v>195</v>
      </c>
      <c r="J449">
        <v>54</v>
      </c>
      <c r="K449" s="21">
        <v>45193</v>
      </c>
      <c r="L449" t="s">
        <v>113</v>
      </c>
      <c r="T449" t="str">
        <f t="shared" si="25"/>
        <v>U10</v>
      </c>
      <c r="U449" t="str">
        <f t="shared" si="26"/>
        <v>&lt;54</v>
      </c>
      <c r="V449" t="str">
        <f t="shared" si="27"/>
        <v>U10M&lt;54</v>
      </c>
      <c r="W449" t="str">
        <f t="shared" si="28"/>
        <v>ORANGE</v>
      </c>
    </row>
    <row r="450" spans="1:23" x14ac:dyDescent="0.25">
      <c r="A450">
        <v>527893381</v>
      </c>
      <c r="B450" t="s">
        <v>28</v>
      </c>
      <c r="C450" t="s">
        <v>1109</v>
      </c>
      <c r="D450" t="s">
        <v>94</v>
      </c>
      <c r="E450" t="s">
        <v>31</v>
      </c>
      <c r="F450" t="s">
        <v>32</v>
      </c>
      <c r="G450">
        <v>11</v>
      </c>
      <c r="H450" s="21">
        <v>41312</v>
      </c>
      <c r="I450" t="s">
        <v>314</v>
      </c>
      <c r="J450">
        <v>54</v>
      </c>
      <c r="K450" s="21">
        <v>45539</v>
      </c>
      <c r="L450" t="s">
        <v>58</v>
      </c>
      <c r="T450" t="str">
        <f t="shared" si="25"/>
        <v>U12</v>
      </c>
      <c r="U450" t="str">
        <f t="shared" si="26"/>
        <v>&lt;54</v>
      </c>
      <c r="V450" t="str">
        <f t="shared" si="27"/>
        <v>U12M&lt;54</v>
      </c>
      <c r="W450" t="str">
        <f t="shared" si="28"/>
        <v>VIOLET</v>
      </c>
    </row>
    <row r="451" spans="1:23" x14ac:dyDescent="0.25">
      <c r="A451">
        <v>42153354</v>
      </c>
      <c r="B451" t="s">
        <v>28</v>
      </c>
      <c r="C451" t="s">
        <v>232</v>
      </c>
      <c r="D451" t="s">
        <v>233</v>
      </c>
      <c r="E451" t="s">
        <v>31</v>
      </c>
      <c r="F451" t="s">
        <v>32</v>
      </c>
      <c r="G451">
        <v>11</v>
      </c>
      <c r="H451" s="21">
        <v>41604</v>
      </c>
      <c r="I451" t="s">
        <v>314</v>
      </c>
      <c r="J451">
        <v>45.5</v>
      </c>
      <c r="K451" s="21">
        <v>45584</v>
      </c>
      <c r="L451" t="s">
        <v>46</v>
      </c>
      <c r="T451" t="str">
        <f t="shared" ref="T451:T514" si="29">IF(LEFT(I451,4)="ENFA","U8",IF(LEFT(I451,4)="POUC","U10",IF(LEFT(I451,4)="POUS","U12",IF(LEFT(I451,4)="BENJ","U14",IF(LEFT(I451,4)="MINI","U16",IF(LEFT(I451,4)="CADE","U18"))))))</f>
        <v>U12</v>
      </c>
      <c r="U451" t="str">
        <f t="shared" ref="U451:U514" si="30">IF(J451&lt;12,"&lt;12",IF(J451&lt;24,"&lt;24",IF(J451&lt;55,"&lt;54")))</f>
        <v>&lt;54</v>
      </c>
      <c r="V451" t="str">
        <f t="shared" ref="V451:V514" si="31">_xlfn.CONCAT(T451,E451,U451)</f>
        <v>U12M&lt;54</v>
      </c>
      <c r="W451" t="str">
        <f t="shared" ref="W451:W514" si="32">IF(LEFT(V451,2)="U8","ORANGE",IF(V451="U10M&lt;54","ORANGE",IF(V451="U10F&lt;54","ORANGE",IF(V451="U10M&lt;24","ROUGE",IF(V451="U10F&lt;24","VIOLET",IF(V451="U10M&lt;12","ROUGE",IF(V451="U10F&lt;12","VIOLET",IF(V451="U12M&lt;54","VIOLET",IF(V451="U12F&lt;54","VIOLET",IF(V451="U12M&lt;24","ROUGE",IF(V451="U12F&lt;24","VIOLET",IF(V451="U12M&lt;12","ROUGE",IF(V451="U12F&lt;12","ROUGE",IF(V451="U14M&lt;54","ROUGE",IF(V451="U14F&lt;54","VIOLET",IF(V451="U14M&lt;24","BLEU",IF(V451="U14F&lt;24","ROUGE",IF(V451="U14M&lt;12","JAUNE",IF(V451="U14F&lt;12","ROUGE",IF(V451="U16M&lt;54","ROUGE",IF(V451="U16F&lt;54","VIOLET",IF(V451="U16M&lt;24","BLEU",IF(V451="U16F&lt;24","ROUGE",IF(V451="U16M&lt;12","JAUNE",IF(V451="U16F&lt;12","ROUGE",IF(V451="U18M&lt;54","ROUGE",IF(V451="U18F&lt;54","VIOLET",IF(V451="U18M&lt;24","BLEU",IF(V451="U18F&lt;24","ROUGE",IF(V451="U18M&lt;12","JAUNE",IF(V451="U18F&lt;12","ROUGE")))))))))))))))))))))))))))))))</f>
        <v>VIOLET</v>
      </c>
    </row>
    <row r="452" spans="1:23" x14ac:dyDescent="0.25">
      <c r="A452">
        <v>527001352</v>
      </c>
      <c r="B452" t="s">
        <v>28</v>
      </c>
      <c r="C452" t="s">
        <v>569</v>
      </c>
      <c r="D452" t="s">
        <v>52</v>
      </c>
      <c r="E452" t="s">
        <v>31</v>
      </c>
      <c r="F452" t="s">
        <v>32</v>
      </c>
      <c r="G452">
        <v>17</v>
      </c>
      <c r="H452" s="21">
        <v>39330</v>
      </c>
      <c r="I452" t="s">
        <v>639</v>
      </c>
      <c r="J452">
        <v>15.2</v>
      </c>
      <c r="K452" s="21">
        <v>45529</v>
      </c>
      <c r="L452" t="s">
        <v>65</v>
      </c>
      <c r="T452" t="str">
        <f t="shared" si="29"/>
        <v>U18</v>
      </c>
      <c r="U452" t="str">
        <f t="shared" si="30"/>
        <v>&lt;24</v>
      </c>
      <c r="V452" t="str">
        <f t="shared" si="31"/>
        <v>U18M&lt;24</v>
      </c>
      <c r="W452" t="str">
        <f t="shared" si="32"/>
        <v>BLEU</v>
      </c>
    </row>
    <row r="453" spans="1:23" x14ac:dyDescent="0.25">
      <c r="A453">
        <v>541950372</v>
      </c>
      <c r="B453" t="s">
        <v>28</v>
      </c>
      <c r="C453" t="s">
        <v>823</v>
      </c>
      <c r="D453" t="s">
        <v>296</v>
      </c>
      <c r="E453" t="s">
        <v>31</v>
      </c>
      <c r="F453" t="s">
        <v>32</v>
      </c>
      <c r="G453">
        <v>7</v>
      </c>
      <c r="H453" s="21">
        <v>43036</v>
      </c>
      <c r="I453" t="s">
        <v>33</v>
      </c>
      <c r="J453">
        <v>54</v>
      </c>
      <c r="K453" s="21">
        <v>45231</v>
      </c>
      <c r="L453" t="s">
        <v>46</v>
      </c>
      <c r="T453" t="str">
        <f t="shared" si="29"/>
        <v>U8</v>
      </c>
      <c r="U453" t="str">
        <f t="shared" si="30"/>
        <v>&lt;54</v>
      </c>
      <c r="V453" t="str">
        <f t="shared" si="31"/>
        <v>U8M&lt;54</v>
      </c>
      <c r="W453" t="str">
        <f t="shared" si="32"/>
        <v>ORANGE</v>
      </c>
    </row>
    <row r="454" spans="1:23" x14ac:dyDescent="0.25">
      <c r="A454">
        <v>41902322</v>
      </c>
      <c r="B454" t="s">
        <v>28</v>
      </c>
      <c r="C454" t="s">
        <v>570</v>
      </c>
      <c r="D454" t="s">
        <v>571</v>
      </c>
      <c r="E454" t="s">
        <v>31</v>
      </c>
      <c r="F454" t="s">
        <v>32</v>
      </c>
      <c r="G454">
        <v>17</v>
      </c>
      <c r="H454" s="21">
        <v>39096</v>
      </c>
      <c r="I454" t="s">
        <v>639</v>
      </c>
      <c r="J454">
        <v>16.7</v>
      </c>
      <c r="K454" s="21">
        <v>45586</v>
      </c>
      <c r="L454" t="s">
        <v>62</v>
      </c>
      <c r="T454" t="str">
        <f t="shared" si="29"/>
        <v>U18</v>
      </c>
      <c r="U454" t="str">
        <f t="shared" si="30"/>
        <v>&lt;24</v>
      </c>
      <c r="V454" t="str">
        <f t="shared" si="31"/>
        <v>U18M&lt;24</v>
      </c>
      <c r="W454" t="str">
        <f t="shared" si="32"/>
        <v>BLEU</v>
      </c>
    </row>
    <row r="455" spans="1:23" x14ac:dyDescent="0.25">
      <c r="A455">
        <v>513492312</v>
      </c>
      <c r="B455" t="s">
        <v>28</v>
      </c>
      <c r="C455" t="s">
        <v>480</v>
      </c>
      <c r="D455" t="s">
        <v>355</v>
      </c>
      <c r="E455" t="s">
        <v>31</v>
      </c>
      <c r="F455" t="s">
        <v>32</v>
      </c>
      <c r="G455">
        <v>15</v>
      </c>
      <c r="H455" s="21">
        <v>39947</v>
      </c>
      <c r="I455" t="s">
        <v>551</v>
      </c>
      <c r="J455">
        <v>-1.3</v>
      </c>
      <c r="K455" s="21">
        <v>45586</v>
      </c>
      <c r="L455" t="s">
        <v>58</v>
      </c>
      <c r="T455" t="str">
        <f t="shared" si="29"/>
        <v>U16</v>
      </c>
      <c r="U455" t="str">
        <f t="shared" si="30"/>
        <v>&lt;12</v>
      </c>
      <c r="V455" t="str">
        <f t="shared" si="31"/>
        <v>U16M&lt;12</v>
      </c>
      <c r="W455" t="str">
        <f t="shared" si="32"/>
        <v>JAUNE</v>
      </c>
    </row>
    <row r="456" spans="1:23" x14ac:dyDescent="0.25">
      <c r="A456">
        <v>527504381</v>
      </c>
      <c r="B456" t="s">
        <v>28</v>
      </c>
      <c r="C456" t="s">
        <v>1110</v>
      </c>
      <c r="D456" t="s">
        <v>83</v>
      </c>
      <c r="E456" t="s">
        <v>31</v>
      </c>
      <c r="F456" t="s">
        <v>32</v>
      </c>
      <c r="G456">
        <v>10</v>
      </c>
      <c r="H456" s="21">
        <v>41848</v>
      </c>
      <c r="I456" t="s">
        <v>252</v>
      </c>
      <c r="J456">
        <v>54</v>
      </c>
      <c r="K456" s="21">
        <v>45536</v>
      </c>
      <c r="L456" t="s">
        <v>34</v>
      </c>
      <c r="T456" t="str">
        <f t="shared" si="29"/>
        <v>U10</v>
      </c>
      <c r="U456" t="str">
        <f t="shared" si="30"/>
        <v>&lt;54</v>
      </c>
      <c r="V456" t="str">
        <f t="shared" si="31"/>
        <v>U10M&lt;54</v>
      </c>
      <c r="W456" t="str">
        <f t="shared" si="32"/>
        <v>ORANGE</v>
      </c>
    </row>
    <row r="457" spans="1:23" x14ac:dyDescent="0.25">
      <c r="A457">
        <v>46870384</v>
      </c>
      <c r="B457" t="s">
        <v>28</v>
      </c>
      <c r="C457" t="s">
        <v>1111</v>
      </c>
      <c r="D457" t="s">
        <v>124</v>
      </c>
      <c r="E457" t="s">
        <v>31</v>
      </c>
      <c r="F457" t="s">
        <v>32</v>
      </c>
      <c r="G457">
        <v>10</v>
      </c>
      <c r="H457" s="21">
        <v>41753</v>
      </c>
      <c r="I457" t="s">
        <v>252</v>
      </c>
      <c r="J457">
        <v>54</v>
      </c>
      <c r="K457" s="21">
        <v>45344</v>
      </c>
      <c r="L457" t="s">
        <v>151</v>
      </c>
      <c r="T457" t="str">
        <f t="shared" si="29"/>
        <v>U10</v>
      </c>
      <c r="U457" t="str">
        <f t="shared" si="30"/>
        <v>&lt;54</v>
      </c>
      <c r="V457" t="str">
        <f t="shared" si="31"/>
        <v>U10M&lt;54</v>
      </c>
      <c r="W457" t="str">
        <f t="shared" si="32"/>
        <v>ORANGE</v>
      </c>
    </row>
    <row r="458" spans="1:23" x14ac:dyDescent="0.25">
      <c r="A458">
        <v>514364388</v>
      </c>
      <c r="B458" t="s">
        <v>28</v>
      </c>
      <c r="C458" t="s">
        <v>824</v>
      </c>
      <c r="D458" t="s">
        <v>213</v>
      </c>
      <c r="E458" t="s">
        <v>31</v>
      </c>
      <c r="F458" t="s">
        <v>32</v>
      </c>
      <c r="G458">
        <v>12</v>
      </c>
      <c r="H458" s="21">
        <v>41110</v>
      </c>
      <c r="I458" t="s">
        <v>381</v>
      </c>
      <c r="J458">
        <v>54</v>
      </c>
      <c r="K458" s="21">
        <v>45415</v>
      </c>
      <c r="L458" t="s">
        <v>65</v>
      </c>
      <c r="T458" t="str">
        <f t="shared" si="29"/>
        <v>U12</v>
      </c>
      <c r="U458" t="str">
        <f t="shared" si="30"/>
        <v>&lt;54</v>
      </c>
      <c r="V458" t="str">
        <f t="shared" si="31"/>
        <v>U12M&lt;54</v>
      </c>
      <c r="W458" t="str">
        <f t="shared" si="32"/>
        <v>VIOLET</v>
      </c>
    </row>
    <row r="459" spans="1:23" x14ac:dyDescent="0.25">
      <c r="A459">
        <v>514365387</v>
      </c>
      <c r="B459" t="s">
        <v>28</v>
      </c>
      <c r="C459" t="s">
        <v>824</v>
      </c>
      <c r="D459" t="s">
        <v>561</v>
      </c>
      <c r="E459" t="s">
        <v>31</v>
      </c>
      <c r="F459" t="s">
        <v>32</v>
      </c>
      <c r="G459">
        <v>9</v>
      </c>
      <c r="H459" s="21">
        <v>42181</v>
      </c>
      <c r="I459" t="s">
        <v>195</v>
      </c>
      <c r="J459">
        <v>54</v>
      </c>
      <c r="K459" s="21">
        <v>45415</v>
      </c>
      <c r="L459" t="s">
        <v>65</v>
      </c>
      <c r="T459" t="str">
        <f t="shared" si="29"/>
        <v>U10</v>
      </c>
      <c r="U459" t="str">
        <f t="shared" si="30"/>
        <v>&lt;54</v>
      </c>
      <c r="V459" t="str">
        <f t="shared" si="31"/>
        <v>U10M&lt;54</v>
      </c>
      <c r="W459" t="str">
        <f t="shared" si="32"/>
        <v>ORANGE</v>
      </c>
    </row>
    <row r="460" spans="1:23" x14ac:dyDescent="0.25">
      <c r="A460">
        <v>537381272</v>
      </c>
      <c r="B460" t="s">
        <v>28</v>
      </c>
      <c r="C460" t="s">
        <v>616</v>
      </c>
      <c r="D460" t="s">
        <v>318</v>
      </c>
      <c r="E460" t="s">
        <v>31</v>
      </c>
      <c r="F460" t="s">
        <v>32</v>
      </c>
      <c r="G460">
        <v>18</v>
      </c>
      <c r="H460" s="21">
        <v>38811</v>
      </c>
      <c r="I460" t="s">
        <v>671</v>
      </c>
      <c r="J460">
        <v>-2.2999999999999998</v>
      </c>
      <c r="K460" s="21">
        <v>45585</v>
      </c>
      <c r="L460" t="s">
        <v>40</v>
      </c>
      <c r="T460" t="str">
        <f t="shared" si="29"/>
        <v>U18</v>
      </c>
      <c r="U460" t="str">
        <f t="shared" si="30"/>
        <v>&lt;12</v>
      </c>
      <c r="V460" t="str">
        <f t="shared" si="31"/>
        <v>U18M&lt;12</v>
      </c>
      <c r="W460" t="str">
        <f t="shared" si="32"/>
        <v>JAUNE</v>
      </c>
    </row>
    <row r="461" spans="1:23" x14ac:dyDescent="0.25">
      <c r="A461">
        <v>43430363</v>
      </c>
      <c r="B461" t="s">
        <v>28</v>
      </c>
      <c r="C461" t="s">
        <v>279</v>
      </c>
      <c r="D461" t="s">
        <v>280</v>
      </c>
      <c r="E461" t="s">
        <v>31</v>
      </c>
      <c r="F461" t="s">
        <v>32</v>
      </c>
      <c r="G461">
        <v>12</v>
      </c>
      <c r="H461" s="21">
        <v>40994</v>
      </c>
      <c r="I461" t="s">
        <v>381</v>
      </c>
      <c r="J461">
        <v>47.6</v>
      </c>
      <c r="K461" s="21">
        <v>45619</v>
      </c>
      <c r="L461" t="s">
        <v>58</v>
      </c>
      <c r="T461" t="str">
        <f t="shared" si="29"/>
        <v>U12</v>
      </c>
      <c r="U461" t="str">
        <f t="shared" si="30"/>
        <v>&lt;54</v>
      </c>
      <c r="V461" t="str">
        <f t="shared" si="31"/>
        <v>U12M&lt;54</v>
      </c>
      <c r="W461" t="str">
        <f t="shared" si="32"/>
        <v>VIOLET</v>
      </c>
    </row>
    <row r="462" spans="1:23" x14ac:dyDescent="0.25">
      <c r="A462">
        <v>528787280</v>
      </c>
      <c r="B462" t="s">
        <v>28</v>
      </c>
      <c r="C462" t="s">
        <v>572</v>
      </c>
      <c r="D462" t="s">
        <v>298</v>
      </c>
      <c r="E462" t="s">
        <v>31</v>
      </c>
      <c r="F462" t="s">
        <v>32</v>
      </c>
      <c r="G462">
        <v>17</v>
      </c>
      <c r="H462" s="21">
        <v>39304</v>
      </c>
      <c r="I462" t="s">
        <v>639</v>
      </c>
      <c r="J462">
        <v>13.3</v>
      </c>
      <c r="K462" s="21">
        <v>45158</v>
      </c>
      <c r="L462" t="s">
        <v>34</v>
      </c>
      <c r="T462" t="str">
        <f t="shared" si="29"/>
        <v>U18</v>
      </c>
      <c r="U462" t="str">
        <f t="shared" si="30"/>
        <v>&lt;24</v>
      </c>
      <c r="V462" t="str">
        <f t="shared" si="31"/>
        <v>U18M&lt;24</v>
      </c>
      <c r="W462" t="str">
        <f t="shared" si="32"/>
        <v>BLEU</v>
      </c>
    </row>
    <row r="463" spans="1:23" x14ac:dyDescent="0.25">
      <c r="A463">
        <v>41252371</v>
      </c>
      <c r="B463" t="s">
        <v>28</v>
      </c>
      <c r="C463" t="s">
        <v>572</v>
      </c>
      <c r="D463" t="s">
        <v>322</v>
      </c>
      <c r="E463" t="s">
        <v>31</v>
      </c>
      <c r="F463" t="s">
        <v>32</v>
      </c>
      <c r="G463">
        <v>11</v>
      </c>
      <c r="H463" s="21">
        <v>41613</v>
      </c>
      <c r="I463" t="s">
        <v>314</v>
      </c>
      <c r="J463">
        <v>46.3</v>
      </c>
      <c r="K463" s="21">
        <v>45533</v>
      </c>
      <c r="L463" t="s">
        <v>46</v>
      </c>
      <c r="T463" t="str">
        <f t="shared" si="29"/>
        <v>U12</v>
      </c>
      <c r="U463" t="str">
        <f t="shared" si="30"/>
        <v>&lt;54</v>
      </c>
      <c r="V463" t="str">
        <f t="shared" si="31"/>
        <v>U12M&lt;54</v>
      </c>
      <c r="W463" t="str">
        <f t="shared" si="32"/>
        <v>VIOLET</v>
      </c>
    </row>
    <row r="464" spans="1:23" x14ac:dyDescent="0.25">
      <c r="A464">
        <v>534632363</v>
      </c>
      <c r="B464" t="s">
        <v>28</v>
      </c>
      <c r="C464" t="s">
        <v>572</v>
      </c>
      <c r="D464" t="s">
        <v>61</v>
      </c>
      <c r="E464" t="s">
        <v>31</v>
      </c>
      <c r="F464" t="s">
        <v>32</v>
      </c>
      <c r="G464">
        <v>14</v>
      </c>
      <c r="H464" s="21">
        <v>40330</v>
      </c>
      <c r="I464" t="s">
        <v>509</v>
      </c>
      <c r="J464">
        <v>24.9</v>
      </c>
      <c r="K464" s="21">
        <v>45592</v>
      </c>
      <c r="L464" t="s">
        <v>34</v>
      </c>
      <c r="T464" t="str">
        <f t="shared" si="29"/>
        <v>U14</v>
      </c>
      <c r="U464" t="str">
        <f t="shared" si="30"/>
        <v>&lt;54</v>
      </c>
      <c r="V464" t="str">
        <f t="shared" si="31"/>
        <v>U14M&lt;54</v>
      </c>
      <c r="W464" t="str">
        <f t="shared" si="32"/>
        <v>ROUGE</v>
      </c>
    </row>
    <row r="465" spans="1:23" x14ac:dyDescent="0.25">
      <c r="A465">
        <v>41253379</v>
      </c>
      <c r="B465" t="s">
        <v>38</v>
      </c>
      <c r="C465" t="s">
        <v>572</v>
      </c>
      <c r="D465" t="s">
        <v>285</v>
      </c>
      <c r="E465" t="s">
        <v>39</v>
      </c>
      <c r="F465" t="s">
        <v>32</v>
      </c>
      <c r="G465">
        <v>13</v>
      </c>
      <c r="H465" s="21">
        <v>40610</v>
      </c>
      <c r="I465" t="s">
        <v>448</v>
      </c>
      <c r="J465">
        <v>50.7</v>
      </c>
      <c r="K465" s="21">
        <v>45402</v>
      </c>
      <c r="L465" t="s">
        <v>46</v>
      </c>
      <c r="T465" t="str">
        <f t="shared" si="29"/>
        <v>U14</v>
      </c>
      <c r="U465" t="str">
        <f t="shared" si="30"/>
        <v>&lt;54</v>
      </c>
      <c r="V465" t="str">
        <f t="shared" si="31"/>
        <v>U14F&lt;54</v>
      </c>
      <c r="W465" t="str">
        <f t="shared" si="32"/>
        <v>VIOLET</v>
      </c>
    </row>
    <row r="466" spans="1:23" x14ac:dyDescent="0.25">
      <c r="A466">
        <v>527910352</v>
      </c>
      <c r="B466" t="s">
        <v>38</v>
      </c>
      <c r="C466" t="s">
        <v>234</v>
      </c>
      <c r="D466" t="s">
        <v>235</v>
      </c>
      <c r="E466" t="s">
        <v>39</v>
      </c>
      <c r="F466" t="s">
        <v>32</v>
      </c>
      <c r="G466">
        <v>11</v>
      </c>
      <c r="H466" s="21">
        <v>41330</v>
      </c>
      <c r="I466" t="s">
        <v>314</v>
      </c>
      <c r="J466">
        <v>5.8</v>
      </c>
      <c r="K466" s="21">
        <v>45571</v>
      </c>
      <c r="L466" t="s">
        <v>34</v>
      </c>
      <c r="T466" t="str">
        <f t="shared" si="29"/>
        <v>U12</v>
      </c>
      <c r="U466" t="str">
        <f t="shared" si="30"/>
        <v>&lt;12</v>
      </c>
      <c r="V466" t="str">
        <f t="shared" si="31"/>
        <v>U12F&lt;12</v>
      </c>
      <c r="W466" t="str">
        <f t="shared" si="32"/>
        <v>ROUGE</v>
      </c>
    </row>
    <row r="467" spans="1:23" x14ac:dyDescent="0.25">
      <c r="A467">
        <v>525820382</v>
      </c>
      <c r="B467" t="s">
        <v>28</v>
      </c>
      <c r="C467" t="s">
        <v>1112</v>
      </c>
      <c r="D467" t="s">
        <v>343</v>
      </c>
      <c r="E467" t="s">
        <v>31</v>
      </c>
      <c r="F467" t="s">
        <v>32</v>
      </c>
      <c r="G467">
        <v>20</v>
      </c>
      <c r="H467" s="21">
        <v>38258</v>
      </c>
      <c r="I467" t="s">
        <v>966</v>
      </c>
      <c r="J467">
        <v>54</v>
      </c>
      <c r="K467" s="21">
        <v>45520</v>
      </c>
      <c r="L467" t="s">
        <v>46</v>
      </c>
      <c r="T467" t="b">
        <f t="shared" si="29"/>
        <v>0</v>
      </c>
      <c r="U467" t="str">
        <f t="shared" si="30"/>
        <v>&lt;54</v>
      </c>
      <c r="V467" t="str">
        <f t="shared" si="31"/>
        <v>FAUXM&lt;54</v>
      </c>
      <c r="W467" t="b">
        <f t="shared" si="32"/>
        <v>0</v>
      </c>
    </row>
    <row r="468" spans="1:23" x14ac:dyDescent="0.25">
      <c r="A468">
        <v>522405381</v>
      </c>
      <c r="B468" t="s">
        <v>47</v>
      </c>
      <c r="C468" t="s">
        <v>1113</v>
      </c>
      <c r="D468" t="s">
        <v>50</v>
      </c>
      <c r="E468" t="s">
        <v>39</v>
      </c>
      <c r="F468" t="s">
        <v>32</v>
      </c>
      <c r="G468">
        <v>15</v>
      </c>
      <c r="H468" s="21">
        <v>39835</v>
      </c>
      <c r="I468" t="s">
        <v>564</v>
      </c>
      <c r="J468">
        <v>54</v>
      </c>
      <c r="K468" s="21">
        <v>45485</v>
      </c>
      <c r="L468" t="s">
        <v>46</v>
      </c>
      <c r="T468" t="str">
        <f t="shared" si="29"/>
        <v>U16</v>
      </c>
      <c r="U468" t="str">
        <f t="shared" si="30"/>
        <v>&lt;54</v>
      </c>
      <c r="V468" t="str">
        <f t="shared" si="31"/>
        <v>U16F&lt;54</v>
      </c>
      <c r="W468" t="str">
        <f t="shared" si="32"/>
        <v>VIOLET</v>
      </c>
    </row>
    <row r="469" spans="1:23" x14ac:dyDescent="0.25">
      <c r="A469">
        <v>49733365</v>
      </c>
      <c r="B469" t="s">
        <v>28</v>
      </c>
      <c r="C469" t="s">
        <v>347</v>
      </c>
      <c r="D469" t="s">
        <v>79</v>
      </c>
      <c r="E469" t="s">
        <v>31</v>
      </c>
      <c r="F469" t="s">
        <v>32</v>
      </c>
      <c r="G469">
        <v>13</v>
      </c>
      <c r="H469" s="21">
        <v>40861</v>
      </c>
      <c r="I469" t="s">
        <v>448</v>
      </c>
      <c r="J469">
        <v>31.7</v>
      </c>
      <c r="K469" s="21">
        <v>45452</v>
      </c>
      <c r="L469" t="s">
        <v>113</v>
      </c>
      <c r="T469" t="str">
        <f t="shared" si="29"/>
        <v>U14</v>
      </c>
      <c r="U469" t="str">
        <f t="shared" si="30"/>
        <v>&lt;54</v>
      </c>
      <c r="V469" t="str">
        <f t="shared" si="31"/>
        <v>U14M&lt;54</v>
      </c>
      <c r="W469" t="str">
        <f t="shared" si="32"/>
        <v>ROUGE</v>
      </c>
    </row>
    <row r="470" spans="1:23" x14ac:dyDescent="0.25">
      <c r="A470">
        <v>527392323</v>
      </c>
      <c r="B470" t="s">
        <v>28</v>
      </c>
      <c r="C470" t="s">
        <v>348</v>
      </c>
      <c r="D470" t="s">
        <v>116</v>
      </c>
      <c r="E470" t="s">
        <v>31</v>
      </c>
      <c r="F470" t="s">
        <v>32</v>
      </c>
      <c r="G470">
        <v>13</v>
      </c>
      <c r="H470" s="21">
        <v>40784</v>
      </c>
      <c r="I470" t="s">
        <v>448</v>
      </c>
      <c r="J470">
        <v>25.4</v>
      </c>
      <c r="K470" s="21">
        <v>45512</v>
      </c>
      <c r="L470" t="s">
        <v>43</v>
      </c>
      <c r="T470" t="str">
        <f t="shared" si="29"/>
        <v>U14</v>
      </c>
      <c r="U470" t="str">
        <f t="shared" si="30"/>
        <v>&lt;54</v>
      </c>
      <c r="V470" t="str">
        <f t="shared" si="31"/>
        <v>U14M&lt;54</v>
      </c>
      <c r="W470" t="str">
        <f t="shared" si="32"/>
        <v>ROUGE</v>
      </c>
    </row>
    <row r="471" spans="1:23" x14ac:dyDescent="0.25">
      <c r="A471">
        <v>515181387</v>
      </c>
      <c r="B471" t="s">
        <v>28</v>
      </c>
      <c r="C471" t="s">
        <v>1114</v>
      </c>
      <c r="D471" t="s">
        <v>566</v>
      </c>
      <c r="E471" t="s">
        <v>31</v>
      </c>
      <c r="F471" t="s">
        <v>32</v>
      </c>
      <c r="G471">
        <v>20</v>
      </c>
      <c r="H471" s="21">
        <v>38011</v>
      </c>
      <c r="I471" t="s">
        <v>966</v>
      </c>
      <c r="J471">
        <v>54</v>
      </c>
      <c r="K471" s="21">
        <v>45421</v>
      </c>
      <c r="L471" t="s">
        <v>65</v>
      </c>
      <c r="T471" t="b">
        <f t="shared" si="29"/>
        <v>0</v>
      </c>
      <c r="U471" t="str">
        <f t="shared" si="30"/>
        <v>&lt;54</v>
      </c>
      <c r="V471" t="str">
        <f t="shared" si="31"/>
        <v>FAUXM&lt;54</v>
      </c>
      <c r="W471" t="b">
        <f t="shared" si="32"/>
        <v>0</v>
      </c>
    </row>
    <row r="472" spans="1:23" x14ac:dyDescent="0.25">
      <c r="A472">
        <v>518904377</v>
      </c>
      <c r="B472" t="s">
        <v>28</v>
      </c>
      <c r="C472" t="s">
        <v>1115</v>
      </c>
      <c r="D472" t="s">
        <v>912</v>
      </c>
      <c r="E472" t="s">
        <v>31</v>
      </c>
      <c r="F472" t="s">
        <v>32</v>
      </c>
      <c r="G472">
        <v>20</v>
      </c>
      <c r="H472" s="21">
        <v>38249</v>
      </c>
      <c r="I472" t="s">
        <v>966</v>
      </c>
      <c r="J472">
        <v>54</v>
      </c>
      <c r="K472" s="21">
        <v>45076</v>
      </c>
      <c r="L472" t="s">
        <v>388</v>
      </c>
      <c r="T472" t="b">
        <f t="shared" si="29"/>
        <v>0</v>
      </c>
      <c r="U472" t="str">
        <f t="shared" si="30"/>
        <v>&lt;54</v>
      </c>
      <c r="V472" t="str">
        <f t="shared" si="31"/>
        <v>FAUXM&lt;54</v>
      </c>
      <c r="W472" t="b">
        <f t="shared" si="32"/>
        <v>0</v>
      </c>
    </row>
    <row r="473" spans="1:23" x14ac:dyDescent="0.25">
      <c r="A473">
        <v>528208388</v>
      </c>
      <c r="B473" t="s">
        <v>28</v>
      </c>
      <c r="C473" t="s">
        <v>1115</v>
      </c>
      <c r="D473" t="s">
        <v>36</v>
      </c>
      <c r="E473" t="s">
        <v>31</v>
      </c>
      <c r="F473" t="s">
        <v>32</v>
      </c>
      <c r="G473">
        <v>8</v>
      </c>
      <c r="H473" s="21">
        <v>42711</v>
      </c>
      <c r="I473" t="s">
        <v>33</v>
      </c>
      <c r="J473">
        <v>54</v>
      </c>
      <c r="K473" s="21">
        <v>45540</v>
      </c>
      <c r="L473" t="s">
        <v>151</v>
      </c>
      <c r="T473" t="str">
        <f t="shared" si="29"/>
        <v>U8</v>
      </c>
      <c r="U473" t="str">
        <f t="shared" si="30"/>
        <v>&lt;54</v>
      </c>
      <c r="V473" t="str">
        <f t="shared" si="31"/>
        <v>U8M&lt;54</v>
      </c>
      <c r="W473" t="str">
        <f t="shared" si="32"/>
        <v>ORANGE</v>
      </c>
    </row>
    <row r="474" spans="1:23" x14ac:dyDescent="0.25">
      <c r="A474">
        <v>41422370</v>
      </c>
      <c r="B474" t="s">
        <v>28</v>
      </c>
      <c r="C474" t="s">
        <v>825</v>
      </c>
      <c r="D474" t="s">
        <v>372</v>
      </c>
      <c r="E474" t="s">
        <v>31</v>
      </c>
      <c r="F474" t="s">
        <v>32</v>
      </c>
      <c r="G474">
        <v>7</v>
      </c>
      <c r="H474" s="21">
        <v>43075</v>
      </c>
      <c r="I474" t="s">
        <v>33</v>
      </c>
      <c r="J474">
        <v>54</v>
      </c>
      <c r="K474" s="21">
        <v>44912</v>
      </c>
      <c r="L474" t="s">
        <v>40</v>
      </c>
      <c r="T474" t="str">
        <f t="shared" si="29"/>
        <v>U8</v>
      </c>
      <c r="U474" t="str">
        <f t="shared" si="30"/>
        <v>&lt;54</v>
      </c>
      <c r="V474" t="str">
        <f t="shared" si="31"/>
        <v>U8M&lt;54</v>
      </c>
      <c r="W474" t="str">
        <f t="shared" si="32"/>
        <v>ORANGE</v>
      </c>
    </row>
    <row r="475" spans="1:23" x14ac:dyDescent="0.25">
      <c r="A475">
        <v>41477375</v>
      </c>
      <c r="B475" t="s">
        <v>28</v>
      </c>
      <c r="C475" t="s">
        <v>825</v>
      </c>
      <c r="D475" t="s">
        <v>826</v>
      </c>
      <c r="E475" t="s">
        <v>31</v>
      </c>
      <c r="F475" t="s">
        <v>32</v>
      </c>
      <c r="G475">
        <v>7</v>
      </c>
      <c r="H475" s="21">
        <v>43075</v>
      </c>
      <c r="I475" t="s">
        <v>33</v>
      </c>
      <c r="J475">
        <v>54</v>
      </c>
      <c r="K475" s="21">
        <v>44912</v>
      </c>
      <c r="L475" t="s">
        <v>40</v>
      </c>
      <c r="T475" t="str">
        <f t="shared" si="29"/>
        <v>U8</v>
      </c>
      <c r="U475" t="str">
        <f t="shared" si="30"/>
        <v>&lt;54</v>
      </c>
      <c r="V475" t="str">
        <f t="shared" si="31"/>
        <v>U8M&lt;54</v>
      </c>
      <c r="W475" t="str">
        <f t="shared" si="32"/>
        <v>ORANGE</v>
      </c>
    </row>
    <row r="476" spans="1:23" x14ac:dyDescent="0.25">
      <c r="A476">
        <v>521851329</v>
      </c>
      <c r="B476" t="s">
        <v>28</v>
      </c>
      <c r="C476" t="s">
        <v>827</v>
      </c>
      <c r="D476" t="s">
        <v>30</v>
      </c>
      <c r="E476" t="s">
        <v>31</v>
      </c>
      <c r="F476" t="s">
        <v>32</v>
      </c>
      <c r="G476">
        <v>15</v>
      </c>
      <c r="H476" s="21">
        <v>40128</v>
      </c>
      <c r="I476" t="s">
        <v>551</v>
      </c>
      <c r="J476">
        <v>54</v>
      </c>
      <c r="K476" s="21">
        <v>43330</v>
      </c>
      <c r="L476" t="s">
        <v>65</v>
      </c>
      <c r="T476" t="str">
        <f t="shared" si="29"/>
        <v>U16</v>
      </c>
      <c r="U476" t="str">
        <f t="shared" si="30"/>
        <v>&lt;54</v>
      </c>
      <c r="V476" t="str">
        <f t="shared" si="31"/>
        <v>U16M&lt;54</v>
      </c>
      <c r="W476" t="str">
        <f t="shared" si="32"/>
        <v>ROUGE</v>
      </c>
    </row>
    <row r="477" spans="1:23" x14ac:dyDescent="0.25">
      <c r="A477">
        <v>45414282</v>
      </c>
      <c r="B477" t="s">
        <v>28</v>
      </c>
      <c r="C477" t="s">
        <v>533</v>
      </c>
      <c r="D477" t="s">
        <v>387</v>
      </c>
      <c r="E477" t="s">
        <v>31</v>
      </c>
      <c r="F477" t="s">
        <v>32</v>
      </c>
      <c r="G477">
        <v>16</v>
      </c>
      <c r="H477" s="21">
        <v>39611</v>
      </c>
      <c r="I477" t="s">
        <v>590</v>
      </c>
      <c r="J477">
        <v>5.4</v>
      </c>
      <c r="K477" s="21">
        <v>45529</v>
      </c>
      <c r="L477" t="s">
        <v>65</v>
      </c>
      <c r="T477" t="str">
        <f t="shared" si="29"/>
        <v>U16</v>
      </c>
      <c r="U477" t="str">
        <f t="shared" si="30"/>
        <v>&lt;12</v>
      </c>
      <c r="V477" t="str">
        <f t="shared" si="31"/>
        <v>U16M&lt;12</v>
      </c>
      <c r="W477" t="str">
        <f t="shared" si="32"/>
        <v>JAUNE</v>
      </c>
    </row>
    <row r="478" spans="1:23" x14ac:dyDescent="0.25">
      <c r="A478">
        <v>41097305</v>
      </c>
      <c r="B478" t="s">
        <v>38</v>
      </c>
      <c r="C478" t="s">
        <v>573</v>
      </c>
      <c r="D478" t="s">
        <v>563</v>
      </c>
      <c r="E478" t="s">
        <v>39</v>
      </c>
      <c r="F478" t="s">
        <v>32</v>
      </c>
      <c r="G478">
        <v>17</v>
      </c>
      <c r="H478" s="21">
        <v>39282</v>
      </c>
      <c r="I478" t="s">
        <v>642</v>
      </c>
      <c r="J478">
        <v>4</v>
      </c>
      <c r="K478" s="21">
        <v>45585</v>
      </c>
      <c r="L478" t="s">
        <v>34</v>
      </c>
      <c r="T478" t="str">
        <f t="shared" si="29"/>
        <v>U18</v>
      </c>
      <c r="U478" t="str">
        <f t="shared" si="30"/>
        <v>&lt;12</v>
      </c>
      <c r="V478" t="str">
        <f t="shared" si="31"/>
        <v>U18F&lt;12</v>
      </c>
      <c r="W478" t="str">
        <f t="shared" si="32"/>
        <v>ROUGE</v>
      </c>
    </row>
    <row r="479" spans="1:23" x14ac:dyDescent="0.25">
      <c r="A479">
        <v>518779361</v>
      </c>
      <c r="B479" t="s">
        <v>28</v>
      </c>
      <c r="C479" t="s">
        <v>655</v>
      </c>
      <c r="D479" t="s">
        <v>828</v>
      </c>
      <c r="E479" t="s">
        <v>31</v>
      </c>
      <c r="F479" t="s">
        <v>32</v>
      </c>
      <c r="G479">
        <v>15</v>
      </c>
      <c r="H479" s="21">
        <v>39992</v>
      </c>
      <c r="I479" t="s">
        <v>551</v>
      </c>
      <c r="J479">
        <v>48.4</v>
      </c>
      <c r="K479" s="21">
        <v>45458</v>
      </c>
      <c r="L479" t="s">
        <v>46</v>
      </c>
      <c r="T479" t="str">
        <f t="shared" si="29"/>
        <v>U16</v>
      </c>
      <c r="U479" t="str">
        <f t="shared" si="30"/>
        <v>&lt;54</v>
      </c>
      <c r="V479" t="str">
        <f t="shared" si="31"/>
        <v>U16M&lt;54</v>
      </c>
      <c r="W479" t="str">
        <f t="shared" si="32"/>
        <v>ROUGE</v>
      </c>
    </row>
    <row r="480" spans="1:23" x14ac:dyDescent="0.25">
      <c r="A480">
        <v>539310380</v>
      </c>
      <c r="B480" t="s">
        <v>28</v>
      </c>
      <c r="C480" t="s">
        <v>1116</v>
      </c>
      <c r="D480" t="s">
        <v>44</v>
      </c>
      <c r="E480" t="s">
        <v>31</v>
      </c>
      <c r="F480" t="s">
        <v>32</v>
      </c>
      <c r="G480">
        <v>17</v>
      </c>
      <c r="H480" s="21">
        <v>39408</v>
      </c>
      <c r="I480" t="s">
        <v>639</v>
      </c>
      <c r="J480">
        <v>54</v>
      </c>
      <c r="K480" s="21">
        <v>45604</v>
      </c>
      <c r="L480" t="s">
        <v>388</v>
      </c>
      <c r="T480" t="str">
        <f t="shared" si="29"/>
        <v>U18</v>
      </c>
      <c r="U480" t="str">
        <f t="shared" si="30"/>
        <v>&lt;54</v>
      </c>
      <c r="V480" t="str">
        <f t="shared" si="31"/>
        <v>U18M&lt;54</v>
      </c>
      <c r="W480" t="str">
        <f t="shared" si="32"/>
        <v>ROUGE</v>
      </c>
    </row>
    <row r="481" spans="1:23" x14ac:dyDescent="0.25">
      <c r="A481">
        <v>531484387</v>
      </c>
      <c r="B481" t="s">
        <v>38</v>
      </c>
      <c r="C481" t="s">
        <v>1117</v>
      </c>
      <c r="D481" t="s">
        <v>198</v>
      </c>
      <c r="E481" t="s">
        <v>39</v>
      </c>
      <c r="F481" t="s">
        <v>32</v>
      </c>
      <c r="G481">
        <v>17</v>
      </c>
      <c r="H481" s="21">
        <v>39406</v>
      </c>
      <c r="I481" t="s">
        <v>642</v>
      </c>
      <c r="J481">
        <v>54</v>
      </c>
      <c r="K481" s="21">
        <v>45555</v>
      </c>
      <c r="L481" t="s">
        <v>65</v>
      </c>
      <c r="T481" t="str">
        <f t="shared" si="29"/>
        <v>U18</v>
      </c>
      <c r="U481" t="str">
        <f t="shared" si="30"/>
        <v>&lt;54</v>
      </c>
      <c r="V481" t="str">
        <f t="shared" si="31"/>
        <v>U18F&lt;54</v>
      </c>
      <c r="W481" t="str">
        <f t="shared" si="32"/>
        <v>VIOLET</v>
      </c>
    </row>
    <row r="482" spans="1:23" x14ac:dyDescent="0.25">
      <c r="A482">
        <v>518519258</v>
      </c>
      <c r="B482" t="s">
        <v>28</v>
      </c>
      <c r="C482" t="s">
        <v>1118</v>
      </c>
      <c r="D482" t="s">
        <v>1119</v>
      </c>
      <c r="E482" t="s">
        <v>31</v>
      </c>
      <c r="F482" t="s">
        <v>32</v>
      </c>
      <c r="G482">
        <v>20</v>
      </c>
      <c r="H482" s="21">
        <v>38199</v>
      </c>
      <c r="I482" t="s">
        <v>966</v>
      </c>
      <c r="J482">
        <v>-2.1</v>
      </c>
      <c r="K482" s="21">
        <v>45590</v>
      </c>
      <c r="L482" t="s">
        <v>34</v>
      </c>
      <c r="T482" t="b">
        <f t="shared" si="29"/>
        <v>0</v>
      </c>
      <c r="U482" t="str">
        <f t="shared" si="30"/>
        <v>&lt;12</v>
      </c>
      <c r="V482" t="str">
        <f t="shared" si="31"/>
        <v>FAUXM&lt;12</v>
      </c>
      <c r="W482" t="b">
        <f t="shared" si="32"/>
        <v>0</v>
      </c>
    </row>
    <row r="483" spans="1:23" x14ac:dyDescent="0.25">
      <c r="A483">
        <v>523597342</v>
      </c>
      <c r="B483" t="s">
        <v>28</v>
      </c>
      <c r="C483" t="s">
        <v>829</v>
      </c>
      <c r="D483" t="s">
        <v>80</v>
      </c>
      <c r="E483" t="s">
        <v>31</v>
      </c>
      <c r="F483" t="s">
        <v>32</v>
      </c>
      <c r="G483">
        <v>4</v>
      </c>
      <c r="H483" s="21">
        <v>43938</v>
      </c>
      <c r="I483" t="s">
        <v>33</v>
      </c>
      <c r="J483">
        <v>54</v>
      </c>
      <c r="K483" s="21">
        <v>44091</v>
      </c>
      <c r="L483" t="s">
        <v>65</v>
      </c>
      <c r="T483" t="str">
        <f t="shared" si="29"/>
        <v>U8</v>
      </c>
      <c r="U483" t="str">
        <f t="shared" si="30"/>
        <v>&lt;54</v>
      </c>
      <c r="V483" t="str">
        <f t="shared" si="31"/>
        <v>U8M&lt;54</v>
      </c>
      <c r="W483" t="str">
        <f t="shared" si="32"/>
        <v>ORANGE</v>
      </c>
    </row>
    <row r="484" spans="1:23" x14ac:dyDescent="0.25">
      <c r="A484">
        <v>511372320</v>
      </c>
      <c r="B484" t="s">
        <v>28</v>
      </c>
      <c r="C484" t="s">
        <v>829</v>
      </c>
      <c r="D484" t="s">
        <v>194</v>
      </c>
      <c r="E484" t="s">
        <v>31</v>
      </c>
      <c r="F484" t="s">
        <v>32</v>
      </c>
      <c r="G484">
        <v>6</v>
      </c>
      <c r="H484" s="21">
        <v>43174</v>
      </c>
      <c r="I484" t="s">
        <v>33</v>
      </c>
      <c r="J484">
        <v>54</v>
      </c>
      <c r="K484" s="21">
        <v>43211</v>
      </c>
      <c r="L484" t="s">
        <v>65</v>
      </c>
      <c r="T484" t="str">
        <f t="shared" si="29"/>
        <v>U8</v>
      </c>
      <c r="U484" t="str">
        <f t="shared" si="30"/>
        <v>&lt;54</v>
      </c>
      <c r="V484" t="str">
        <f t="shared" si="31"/>
        <v>U8M&lt;54</v>
      </c>
      <c r="W484" t="str">
        <f t="shared" si="32"/>
        <v>ORANGE</v>
      </c>
    </row>
    <row r="485" spans="1:23" x14ac:dyDescent="0.25">
      <c r="A485">
        <v>529671376</v>
      </c>
      <c r="B485" t="s">
        <v>28</v>
      </c>
      <c r="C485" t="s">
        <v>830</v>
      </c>
      <c r="D485" t="s">
        <v>1120</v>
      </c>
      <c r="E485" t="s">
        <v>31</v>
      </c>
      <c r="F485" t="s">
        <v>32</v>
      </c>
      <c r="G485">
        <v>14</v>
      </c>
      <c r="H485" s="21">
        <v>40299</v>
      </c>
      <c r="I485" t="s">
        <v>509</v>
      </c>
      <c r="J485">
        <v>54</v>
      </c>
      <c r="K485" s="21">
        <v>45171</v>
      </c>
      <c r="L485" t="s">
        <v>43</v>
      </c>
      <c r="T485" t="str">
        <f t="shared" si="29"/>
        <v>U14</v>
      </c>
      <c r="U485" t="str">
        <f t="shared" si="30"/>
        <v>&lt;54</v>
      </c>
      <c r="V485" t="str">
        <f t="shared" si="31"/>
        <v>U14M&lt;54</v>
      </c>
      <c r="W485" t="str">
        <f t="shared" si="32"/>
        <v>ROUGE</v>
      </c>
    </row>
    <row r="486" spans="1:23" x14ac:dyDescent="0.25">
      <c r="A486">
        <v>541461374</v>
      </c>
      <c r="B486" t="s">
        <v>28</v>
      </c>
      <c r="C486" t="s">
        <v>831</v>
      </c>
      <c r="D486" t="s">
        <v>83</v>
      </c>
      <c r="E486" t="s">
        <v>31</v>
      </c>
      <c r="F486" t="s">
        <v>32</v>
      </c>
      <c r="G486">
        <v>15</v>
      </c>
      <c r="H486" s="21">
        <v>39861</v>
      </c>
      <c r="I486" t="s">
        <v>551</v>
      </c>
      <c r="J486">
        <v>54</v>
      </c>
      <c r="K486" s="21">
        <v>45226</v>
      </c>
      <c r="L486" t="s">
        <v>46</v>
      </c>
      <c r="T486" t="str">
        <f t="shared" si="29"/>
        <v>U16</v>
      </c>
      <c r="U486" t="str">
        <f t="shared" si="30"/>
        <v>&lt;54</v>
      </c>
      <c r="V486" t="str">
        <f t="shared" si="31"/>
        <v>U16M&lt;54</v>
      </c>
      <c r="W486" t="str">
        <f t="shared" si="32"/>
        <v>ROUGE</v>
      </c>
    </row>
    <row r="487" spans="1:23" x14ac:dyDescent="0.25">
      <c r="A487">
        <v>541462373</v>
      </c>
      <c r="B487" t="s">
        <v>38</v>
      </c>
      <c r="C487" t="s">
        <v>831</v>
      </c>
      <c r="D487" t="s">
        <v>430</v>
      </c>
      <c r="E487" t="s">
        <v>39</v>
      </c>
      <c r="F487" t="s">
        <v>32</v>
      </c>
      <c r="G487">
        <v>10</v>
      </c>
      <c r="H487" s="21">
        <v>41872</v>
      </c>
      <c r="I487" t="s">
        <v>252</v>
      </c>
      <c r="J487">
        <v>54</v>
      </c>
      <c r="K487" s="21">
        <v>45226</v>
      </c>
      <c r="L487" t="s">
        <v>46</v>
      </c>
      <c r="T487" t="str">
        <f t="shared" si="29"/>
        <v>U10</v>
      </c>
      <c r="U487" t="str">
        <f t="shared" si="30"/>
        <v>&lt;54</v>
      </c>
      <c r="V487" t="str">
        <f t="shared" si="31"/>
        <v>U10F&lt;54</v>
      </c>
      <c r="W487" t="str">
        <f t="shared" si="32"/>
        <v>ORANGE</v>
      </c>
    </row>
    <row r="488" spans="1:23" x14ac:dyDescent="0.25">
      <c r="A488">
        <v>541460375</v>
      </c>
      <c r="B488" t="s">
        <v>28</v>
      </c>
      <c r="C488" t="s">
        <v>831</v>
      </c>
      <c r="D488" t="s">
        <v>145</v>
      </c>
      <c r="E488" t="s">
        <v>31</v>
      </c>
      <c r="F488" t="s">
        <v>32</v>
      </c>
      <c r="G488">
        <v>14</v>
      </c>
      <c r="H488" s="21">
        <v>40430</v>
      </c>
      <c r="I488" t="s">
        <v>509</v>
      </c>
      <c r="J488">
        <v>54</v>
      </c>
      <c r="K488" s="21">
        <v>45226</v>
      </c>
      <c r="L488" t="s">
        <v>46</v>
      </c>
      <c r="T488" t="str">
        <f t="shared" si="29"/>
        <v>U14</v>
      </c>
      <c r="U488" t="str">
        <f t="shared" si="30"/>
        <v>&lt;54</v>
      </c>
      <c r="V488" t="str">
        <f t="shared" si="31"/>
        <v>U14M&lt;54</v>
      </c>
      <c r="W488" t="str">
        <f t="shared" si="32"/>
        <v>ROUGE</v>
      </c>
    </row>
    <row r="489" spans="1:23" x14ac:dyDescent="0.25">
      <c r="A489">
        <v>531722351</v>
      </c>
      <c r="B489" t="s">
        <v>28</v>
      </c>
      <c r="C489" t="s">
        <v>155</v>
      </c>
      <c r="D489" t="s">
        <v>281</v>
      </c>
      <c r="E489" t="s">
        <v>31</v>
      </c>
      <c r="F489" t="s">
        <v>32</v>
      </c>
      <c r="G489">
        <v>12</v>
      </c>
      <c r="H489" s="21">
        <v>40974</v>
      </c>
      <c r="I489" t="s">
        <v>381</v>
      </c>
      <c r="J489">
        <v>54</v>
      </c>
      <c r="K489" s="21">
        <v>45507</v>
      </c>
      <c r="L489" t="s">
        <v>46</v>
      </c>
      <c r="T489" t="str">
        <f t="shared" si="29"/>
        <v>U12</v>
      </c>
      <c r="U489" t="str">
        <f t="shared" si="30"/>
        <v>&lt;54</v>
      </c>
      <c r="V489" t="str">
        <f t="shared" si="31"/>
        <v>U12M&lt;54</v>
      </c>
      <c r="W489" t="str">
        <f t="shared" si="32"/>
        <v>VIOLET</v>
      </c>
    </row>
    <row r="490" spans="1:23" x14ac:dyDescent="0.25">
      <c r="A490">
        <v>531726357</v>
      </c>
      <c r="B490" t="s">
        <v>28</v>
      </c>
      <c r="C490" t="s">
        <v>155</v>
      </c>
      <c r="D490" t="s">
        <v>75</v>
      </c>
      <c r="E490" t="s">
        <v>31</v>
      </c>
      <c r="F490" t="s">
        <v>32</v>
      </c>
      <c r="G490">
        <v>14</v>
      </c>
      <c r="H490" s="21">
        <v>40308</v>
      </c>
      <c r="I490" t="s">
        <v>509</v>
      </c>
      <c r="J490">
        <v>45.1</v>
      </c>
      <c r="K490" s="21">
        <v>45507</v>
      </c>
      <c r="L490" t="s">
        <v>46</v>
      </c>
      <c r="T490" t="str">
        <f t="shared" si="29"/>
        <v>U14</v>
      </c>
      <c r="U490" t="str">
        <f t="shared" si="30"/>
        <v>&lt;54</v>
      </c>
      <c r="V490" t="str">
        <f t="shared" si="31"/>
        <v>U14M&lt;54</v>
      </c>
      <c r="W490" t="str">
        <f t="shared" si="32"/>
        <v>ROUGE</v>
      </c>
    </row>
    <row r="491" spans="1:23" x14ac:dyDescent="0.25">
      <c r="A491">
        <v>41848378</v>
      </c>
      <c r="B491" t="s">
        <v>28</v>
      </c>
      <c r="C491" t="s">
        <v>617</v>
      </c>
      <c r="D491" t="s">
        <v>832</v>
      </c>
      <c r="E491" t="s">
        <v>31</v>
      </c>
      <c r="F491" t="s">
        <v>32</v>
      </c>
      <c r="G491">
        <v>15</v>
      </c>
      <c r="H491" s="21">
        <v>40159</v>
      </c>
      <c r="I491" t="s">
        <v>551</v>
      </c>
      <c r="J491">
        <v>54</v>
      </c>
      <c r="K491" s="21">
        <v>45452</v>
      </c>
      <c r="L491" t="s">
        <v>62</v>
      </c>
      <c r="T491" t="str">
        <f t="shared" si="29"/>
        <v>U16</v>
      </c>
      <c r="U491" t="str">
        <f t="shared" si="30"/>
        <v>&lt;54</v>
      </c>
      <c r="V491" t="str">
        <f t="shared" si="31"/>
        <v>U16M&lt;54</v>
      </c>
      <c r="W491" t="str">
        <f t="shared" si="32"/>
        <v>ROUGE</v>
      </c>
    </row>
    <row r="492" spans="1:23" x14ac:dyDescent="0.25">
      <c r="A492">
        <v>526499381</v>
      </c>
      <c r="B492" t="s">
        <v>28</v>
      </c>
      <c r="C492" t="s">
        <v>1121</v>
      </c>
      <c r="D492" t="s">
        <v>1122</v>
      </c>
      <c r="E492" t="s">
        <v>31</v>
      </c>
      <c r="F492" t="s">
        <v>32</v>
      </c>
      <c r="G492">
        <v>7</v>
      </c>
      <c r="H492" s="21">
        <v>42875</v>
      </c>
      <c r="I492" t="s">
        <v>33</v>
      </c>
      <c r="J492">
        <v>54</v>
      </c>
      <c r="K492" s="21">
        <v>45527</v>
      </c>
      <c r="L492" t="s">
        <v>46</v>
      </c>
      <c r="T492" t="str">
        <f t="shared" si="29"/>
        <v>U8</v>
      </c>
      <c r="U492" t="str">
        <f t="shared" si="30"/>
        <v>&lt;54</v>
      </c>
      <c r="V492" t="str">
        <f t="shared" si="31"/>
        <v>U8M&lt;54</v>
      </c>
      <c r="W492" t="str">
        <f t="shared" si="32"/>
        <v>ORANGE</v>
      </c>
    </row>
    <row r="493" spans="1:23" x14ac:dyDescent="0.25">
      <c r="A493">
        <v>523552381</v>
      </c>
      <c r="B493" t="s">
        <v>38</v>
      </c>
      <c r="C493" t="s">
        <v>1123</v>
      </c>
      <c r="D493" t="s">
        <v>1124</v>
      </c>
      <c r="E493" t="s">
        <v>39</v>
      </c>
      <c r="F493" t="s">
        <v>32</v>
      </c>
      <c r="G493">
        <v>11</v>
      </c>
      <c r="H493" s="21">
        <v>41627</v>
      </c>
      <c r="I493" t="s">
        <v>314</v>
      </c>
      <c r="J493">
        <v>54</v>
      </c>
      <c r="K493" s="21">
        <v>45496</v>
      </c>
      <c r="L493" t="s">
        <v>344</v>
      </c>
      <c r="T493" t="str">
        <f t="shared" si="29"/>
        <v>U12</v>
      </c>
      <c r="U493" t="str">
        <f t="shared" si="30"/>
        <v>&lt;54</v>
      </c>
      <c r="V493" t="str">
        <f t="shared" si="31"/>
        <v>U12F&lt;54</v>
      </c>
      <c r="W493" t="str">
        <f t="shared" si="32"/>
        <v>VIOLET</v>
      </c>
    </row>
    <row r="494" spans="1:23" x14ac:dyDescent="0.25">
      <c r="A494">
        <v>534267384</v>
      </c>
      <c r="B494" t="s">
        <v>28</v>
      </c>
      <c r="C494" t="s">
        <v>1125</v>
      </c>
      <c r="D494" t="s">
        <v>154</v>
      </c>
      <c r="E494" t="s">
        <v>31</v>
      </c>
      <c r="F494" t="s">
        <v>32</v>
      </c>
      <c r="G494">
        <v>6</v>
      </c>
      <c r="H494" s="21">
        <v>43302</v>
      </c>
      <c r="I494" t="s">
        <v>33</v>
      </c>
      <c r="J494">
        <v>54</v>
      </c>
      <c r="K494" s="21">
        <v>45567</v>
      </c>
      <c r="L494" t="s">
        <v>55</v>
      </c>
      <c r="T494" t="str">
        <f t="shared" si="29"/>
        <v>U8</v>
      </c>
      <c r="U494" t="str">
        <f t="shared" si="30"/>
        <v>&lt;54</v>
      </c>
      <c r="V494" t="str">
        <f t="shared" si="31"/>
        <v>U8M&lt;54</v>
      </c>
      <c r="W494" t="str">
        <f t="shared" si="32"/>
        <v>ORANGE</v>
      </c>
    </row>
    <row r="495" spans="1:23" x14ac:dyDescent="0.25">
      <c r="A495">
        <v>529419372</v>
      </c>
      <c r="B495" t="s">
        <v>28</v>
      </c>
      <c r="C495" t="s">
        <v>833</v>
      </c>
      <c r="D495" t="s">
        <v>349</v>
      </c>
      <c r="E495" t="s">
        <v>31</v>
      </c>
      <c r="F495" t="s">
        <v>32</v>
      </c>
      <c r="G495">
        <v>18</v>
      </c>
      <c r="H495" s="21">
        <v>38806</v>
      </c>
      <c r="I495" t="s">
        <v>671</v>
      </c>
      <c r="J495">
        <v>54</v>
      </c>
      <c r="K495" s="21">
        <v>45171</v>
      </c>
      <c r="L495" t="s">
        <v>113</v>
      </c>
      <c r="T495" t="str">
        <f t="shared" si="29"/>
        <v>U18</v>
      </c>
      <c r="U495" t="str">
        <f t="shared" si="30"/>
        <v>&lt;54</v>
      </c>
      <c r="V495" t="str">
        <f t="shared" si="31"/>
        <v>U18M&lt;54</v>
      </c>
      <c r="W495" t="str">
        <f t="shared" si="32"/>
        <v>ROUGE</v>
      </c>
    </row>
    <row r="496" spans="1:23" x14ac:dyDescent="0.25">
      <c r="A496">
        <v>43644295</v>
      </c>
      <c r="B496" t="s">
        <v>38</v>
      </c>
      <c r="C496" t="s">
        <v>1126</v>
      </c>
      <c r="D496" t="s">
        <v>1124</v>
      </c>
      <c r="E496" t="s">
        <v>39</v>
      </c>
      <c r="F496" t="s">
        <v>32</v>
      </c>
      <c r="G496">
        <v>17</v>
      </c>
      <c r="H496" s="21">
        <v>39100</v>
      </c>
      <c r="I496" t="s">
        <v>642</v>
      </c>
      <c r="J496">
        <v>7.2</v>
      </c>
      <c r="K496" s="21">
        <v>44718</v>
      </c>
      <c r="L496" t="s">
        <v>34</v>
      </c>
      <c r="T496" t="str">
        <f t="shared" si="29"/>
        <v>U18</v>
      </c>
      <c r="U496" t="str">
        <f t="shared" si="30"/>
        <v>&lt;12</v>
      </c>
      <c r="V496" t="str">
        <f t="shared" si="31"/>
        <v>U18F&lt;12</v>
      </c>
      <c r="W496" t="str">
        <f t="shared" si="32"/>
        <v>ROUGE</v>
      </c>
    </row>
    <row r="497" spans="1:23" x14ac:dyDescent="0.25">
      <c r="A497">
        <v>522567386</v>
      </c>
      <c r="B497" t="s">
        <v>28</v>
      </c>
      <c r="C497" t="s">
        <v>1127</v>
      </c>
      <c r="D497" t="s">
        <v>1128</v>
      </c>
      <c r="E497" t="s">
        <v>31</v>
      </c>
      <c r="F497" t="s">
        <v>32</v>
      </c>
      <c r="G497">
        <v>20</v>
      </c>
      <c r="H497" s="21">
        <v>38304</v>
      </c>
      <c r="I497" t="s">
        <v>966</v>
      </c>
      <c r="J497">
        <v>54</v>
      </c>
      <c r="K497" s="21">
        <v>45486</v>
      </c>
      <c r="L497" t="s">
        <v>46</v>
      </c>
      <c r="T497" t="b">
        <f t="shared" si="29"/>
        <v>0</v>
      </c>
      <c r="U497" t="str">
        <f t="shared" si="30"/>
        <v>&lt;54</v>
      </c>
      <c r="V497" t="str">
        <f t="shared" si="31"/>
        <v>FAUXM&lt;54</v>
      </c>
      <c r="W497" t="b">
        <f t="shared" si="32"/>
        <v>0</v>
      </c>
    </row>
    <row r="498" spans="1:23" x14ac:dyDescent="0.25">
      <c r="A498">
        <v>538236374</v>
      </c>
      <c r="B498" t="s">
        <v>28</v>
      </c>
      <c r="C498" t="s">
        <v>834</v>
      </c>
      <c r="D498" t="s">
        <v>229</v>
      </c>
      <c r="E498" t="s">
        <v>31</v>
      </c>
      <c r="F498" t="s">
        <v>32</v>
      </c>
      <c r="G498">
        <v>5</v>
      </c>
      <c r="H498" s="21">
        <v>43660</v>
      </c>
      <c r="I498" t="s">
        <v>33</v>
      </c>
      <c r="J498">
        <v>54</v>
      </c>
      <c r="K498" s="21">
        <v>45206</v>
      </c>
      <c r="L498" t="s">
        <v>46</v>
      </c>
      <c r="T498" t="str">
        <f t="shared" si="29"/>
        <v>U8</v>
      </c>
      <c r="U498" t="str">
        <f t="shared" si="30"/>
        <v>&lt;54</v>
      </c>
      <c r="V498" t="str">
        <f t="shared" si="31"/>
        <v>U8M&lt;54</v>
      </c>
      <c r="W498" t="str">
        <f t="shared" si="32"/>
        <v>ORANGE</v>
      </c>
    </row>
    <row r="499" spans="1:23" x14ac:dyDescent="0.25">
      <c r="A499">
        <v>531577278</v>
      </c>
      <c r="B499" t="s">
        <v>28</v>
      </c>
      <c r="C499" t="s">
        <v>618</v>
      </c>
      <c r="D499" t="s">
        <v>619</v>
      </c>
      <c r="E499" t="s">
        <v>31</v>
      </c>
      <c r="F499" t="s">
        <v>32</v>
      </c>
      <c r="G499">
        <v>18</v>
      </c>
      <c r="H499" s="21">
        <v>38763</v>
      </c>
      <c r="I499" t="s">
        <v>671</v>
      </c>
      <c r="J499">
        <v>20</v>
      </c>
      <c r="K499" s="21">
        <v>44762</v>
      </c>
      <c r="L499" t="s">
        <v>40</v>
      </c>
      <c r="T499" t="str">
        <f t="shared" si="29"/>
        <v>U18</v>
      </c>
      <c r="U499" t="str">
        <f t="shared" si="30"/>
        <v>&lt;24</v>
      </c>
      <c r="V499" t="str">
        <f t="shared" si="31"/>
        <v>U18M&lt;24</v>
      </c>
      <c r="W499" t="str">
        <f t="shared" si="32"/>
        <v>BLEU</v>
      </c>
    </row>
    <row r="500" spans="1:23" x14ac:dyDescent="0.25">
      <c r="A500">
        <v>531579276</v>
      </c>
      <c r="B500" t="s">
        <v>28</v>
      </c>
      <c r="C500" t="s">
        <v>618</v>
      </c>
      <c r="D500" t="s">
        <v>568</v>
      </c>
      <c r="E500" t="s">
        <v>31</v>
      </c>
      <c r="F500" t="s">
        <v>32</v>
      </c>
      <c r="G500">
        <v>19</v>
      </c>
      <c r="H500" s="21">
        <v>38371</v>
      </c>
      <c r="I500" t="s">
        <v>966</v>
      </c>
      <c r="J500">
        <v>18.100000000000001</v>
      </c>
      <c r="K500" s="21">
        <v>44762</v>
      </c>
      <c r="L500" t="s">
        <v>40</v>
      </c>
      <c r="T500" t="b">
        <f t="shared" si="29"/>
        <v>0</v>
      </c>
      <c r="U500" t="str">
        <f t="shared" si="30"/>
        <v>&lt;24</v>
      </c>
      <c r="V500" t="str">
        <f t="shared" si="31"/>
        <v>FAUXM&lt;24</v>
      </c>
      <c r="W500" t="b">
        <f t="shared" si="32"/>
        <v>0</v>
      </c>
    </row>
    <row r="501" spans="1:23" x14ac:dyDescent="0.25">
      <c r="A501">
        <v>537700373</v>
      </c>
      <c r="B501" t="s">
        <v>38</v>
      </c>
      <c r="C501" t="s">
        <v>618</v>
      </c>
      <c r="D501" t="s">
        <v>793</v>
      </c>
      <c r="E501" t="s">
        <v>39</v>
      </c>
      <c r="F501" t="s">
        <v>32</v>
      </c>
      <c r="G501">
        <v>14</v>
      </c>
      <c r="H501" s="21">
        <v>40217</v>
      </c>
      <c r="I501" t="s">
        <v>509</v>
      </c>
      <c r="J501">
        <v>54</v>
      </c>
      <c r="K501" s="21">
        <v>45204</v>
      </c>
      <c r="L501" t="s">
        <v>40</v>
      </c>
      <c r="T501" t="str">
        <f t="shared" si="29"/>
        <v>U14</v>
      </c>
      <c r="U501" t="str">
        <f t="shared" si="30"/>
        <v>&lt;54</v>
      </c>
      <c r="V501" t="str">
        <f t="shared" si="31"/>
        <v>U14F&lt;54</v>
      </c>
      <c r="W501" t="str">
        <f t="shared" si="32"/>
        <v>VIOLET</v>
      </c>
    </row>
    <row r="502" spans="1:23" x14ac:dyDescent="0.25">
      <c r="A502">
        <v>41448376</v>
      </c>
      <c r="B502" t="s">
        <v>28</v>
      </c>
      <c r="C502" t="s">
        <v>835</v>
      </c>
      <c r="D502" t="s">
        <v>836</v>
      </c>
      <c r="E502" t="s">
        <v>31</v>
      </c>
      <c r="F502" t="s">
        <v>32</v>
      </c>
      <c r="G502">
        <v>8</v>
      </c>
      <c r="H502" s="21">
        <v>42492</v>
      </c>
      <c r="I502" t="s">
        <v>33</v>
      </c>
      <c r="J502">
        <v>54</v>
      </c>
      <c r="K502" s="21">
        <v>44912</v>
      </c>
      <c r="L502" t="s">
        <v>40</v>
      </c>
      <c r="T502" t="str">
        <f t="shared" si="29"/>
        <v>U8</v>
      </c>
      <c r="U502" t="str">
        <f t="shared" si="30"/>
        <v>&lt;54</v>
      </c>
      <c r="V502" t="str">
        <f t="shared" si="31"/>
        <v>U8M&lt;54</v>
      </c>
      <c r="W502" t="str">
        <f t="shared" si="32"/>
        <v>ORANGE</v>
      </c>
    </row>
    <row r="503" spans="1:23" x14ac:dyDescent="0.25">
      <c r="A503">
        <v>530845319</v>
      </c>
      <c r="B503" t="s">
        <v>28</v>
      </c>
      <c r="C503" t="s">
        <v>837</v>
      </c>
      <c r="D503" t="s">
        <v>505</v>
      </c>
      <c r="E503" t="s">
        <v>31</v>
      </c>
      <c r="F503" t="s">
        <v>32</v>
      </c>
      <c r="G503">
        <v>11</v>
      </c>
      <c r="H503" s="21">
        <v>41442</v>
      </c>
      <c r="I503" t="s">
        <v>314</v>
      </c>
      <c r="J503">
        <v>54</v>
      </c>
      <c r="K503" s="21">
        <v>43015</v>
      </c>
      <c r="L503" t="s">
        <v>43</v>
      </c>
      <c r="T503" t="str">
        <f t="shared" si="29"/>
        <v>U12</v>
      </c>
      <c r="U503" t="str">
        <f t="shared" si="30"/>
        <v>&lt;54</v>
      </c>
      <c r="V503" t="str">
        <f t="shared" si="31"/>
        <v>U12M&lt;54</v>
      </c>
      <c r="W503" t="str">
        <f t="shared" si="32"/>
        <v>VIOLET</v>
      </c>
    </row>
    <row r="504" spans="1:23" x14ac:dyDescent="0.25">
      <c r="A504">
        <v>544645358</v>
      </c>
      <c r="B504" t="s">
        <v>28</v>
      </c>
      <c r="C504" t="s">
        <v>481</v>
      </c>
      <c r="D504" t="s">
        <v>298</v>
      </c>
      <c r="E504" t="s">
        <v>31</v>
      </c>
      <c r="F504" t="s">
        <v>32</v>
      </c>
      <c r="G504">
        <v>15</v>
      </c>
      <c r="H504" s="21">
        <v>39909</v>
      </c>
      <c r="I504" t="s">
        <v>551</v>
      </c>
      <c r="J504">
        <v>39.4</v>
      </c>
      <c r="K504" s="21">
        <v>45045</v>
      </c>
      <c r="L504" t="s">
        <v>344</v>
      </c>
      <c r="T504" t="str">
        <f t="shared" si="29"/>
        <v>U16</v>
      </c>
      <c r="U504" t="str">
        <f t="shared" si="30"/>
        <v>&lt;54</v>
      </c>
      <c r="V504" t="str">
        <f t="shared" si="31"/>
        <v>U16M&lt;54</v>
      </c>
      <c r="W504" t="str">
        <f t="shared" si="32"/>
        <v>ROUGE</v>
      </c>
    </row>
    <row r="505" spans="1:23" x14ac:dyDescent="0.25">
      <c r="A505">
        <v>526141319</v>
      </c>
      <c r="B505" t="s">
        <v>28</v>
      </c>
      <c r="C505" t="s">
        <v>481</v>
      </c>
      <c r="D505" t="s">
        <v>80</v>
      </c>
      <c r="E505" t="s">
        <v>31</v>
      </c>
      <c r="F505" t="s">
        <v>32</v>
      </c>
      <c r="G505">
        <v>19</v>
      </c>
      <c r="H505" s="21">
        <v>38363</v>
      </c>
      <c r="I505" t="s">
        <v>966</v>
      </c>
      <c r="J505">
        <v>11.4</v>
      </c>
      <c r="K505" s="21">
        <v>45221</v>
      </c>
      <c r="L505" t="s">
        <v>34</v>
      </c>
      <c r="T505" t="b">
        <f t="shared" si="29"/>
        <v>0</v>
      </c>
      <c r="U505" t="str">
        <f t="shared" si="30"/>
        <v>&lt;12</v>
      </c>
      <c r="V505" t="str">
        <f t="shared" si="31"/>
        <v>FAUXM&lt;12</v>
      </c>
      <c r="W505" t="b">
        <f t="shared" si="32"/>
        <v>0</v>
      </c>
    </row>
    <row r="506" spans="1:23" x14ac:dyDescent="0.25">
      <c r="A506">
        <v>538491384</v>
      </c>
      <c r="B506" t="s">
        <v>28</v>
      </c>
      <c r="C506" t="s">
        <v>1129</v>
      </c>
      <c r="D506" t="s">
        <v>1130</v>
      </c>
      <c r="E506" t="s">
        <v>31</v>
      </c>
      <c r="F506" t="s">
        <v>32</v>
      </c>
      <c r="G506">
        <v>15</v>
      </c>
      <c r="H506" s="21">
        <v>40035</v>
      </c>
      <c r="I506" t="s">
        <v>551</v>
      </c>
      <c r="J506">
        <v>54</v>
      </c>
      <c r="K506" s="21">
        <v>45595</v>
      </c>
      <c r="L506" t="s">
        <v>46</v>
      </c>
      <c r="T506" t="str">
        <f t="shared" si="29"/>
        <v>U16</v>
      </c>
      <c r="U506" t="str">
        <f t="shared" si="30"/>
        <v>&lt;54</v>
      </c>
      <c r="V506" t="str">
        <f t="shared" si="31"/>
        <v>U16M&lt;54</v>
      </c>
      <c r="W506" t="str">
        <f t="shared" si="32"/>
        <v>ROUGE</v>
      </c>
    </row>
    <row r="507" spans="1:23" x14ac:dyDescent="0.25">
      <c r="A507">
        <v>542105373</v>
      </c>
      <c r="B507" t="s">
        <v>28</v>
      </c>
      <c r="C507" t="s">
        <v>838</v>
      </c>
      <c r="D507" t="s">
        <v>578</v>
      </c>
      <c r="E507" t="s">
        <v>31</v>
      </c>
      <c r="F507" t="s">
        <v>32</v>
      </c>
      <c r="G507">
        <v>10</v>
      </c>
      <c r="H507" s="21">
        <v>41767</v>
      </c>
      <c r="I507" t="s">
        <v>252</v>
      </c>
      <c r="J507">
        <v>54</v>
      </c>
      <c r="K507" s="21">
        <v>45233</v>
      </c>
      <c r="L507" t="s">
        <v>65</v>
      </c>
      <c r="T507" t="str">
        <f t="shared" si="29"/>
        <v>U10</v>
      </c>
      <c r="U507" t="str">
        <f t="shared" si="30"/>
        <v>&lt;54</v>
      </c>
      <c r="V507" t="str">
        <f t="shared" si="31"/>
        <v>U10M&lt;54</v>
      </c>
      <c r="W507" t="str">
        <f t="shared" si="32"/>
        <v>ORANGE</v>
      </c>
    </row>
    <row r="508" spans="1:23" x14ac:dyDescent="0.25">
      <c r="A508">
        <v>529057370</v>
      </c>
      <c r="B508" t="s">
        <v>28</v>
      </c>
      <c r="C508" t="s">
        <v>839</v>
      </c>
      <c r="D508" t="s">
        <v>125</v>
      </c>
      <c r="E508" t="s">
        <v>31</v>
      </c>
      <c r="F508" t="s">
        <v>32</v>
      </c>
      <c r="G508">
        <v>12</v>
      </c>
      <c r="H508" s="21">
        <v>41258</v>
      </c>
      <c r="I508" t="s">
        <v>381</v>
      </c>
      <c r="J508">
        <v>54</v>
      </c>
      <c r="K508" s="21">
        <v>45169</v>
      </c>
      <c r="L508" t="s">
        <v>43</v>
      </c>
      <c r="T508" t="str">
        <f t="shared" si="29"/>
        <v>U12</v>
      </c>
      <c r="U508" t="str">
        <f t="shared" si="30"/>
        <v>&lt;54</v>
      </c>
      <c r="V508" t="str">
        <f t="shared" si="31"/>
        <v>U12M&lt;54</v>
      </c>
      <c r="W508" t="str">
        <f t="shared" si="32"/>
        <v>VIOLET</v>
      </c>
    </row>
    <row r="509" spans="1:23" x14ac:dyDescent="0.25">
      <c r="A509">
        <v>3331362</v>
      </c>
      <c r="B509" t="s">
        <v>38</v>
      </c>
      <c r="C509" t="s">
        <v>49</v>
      </c>
      <c r="D509" t="s">
        <v>50</v>
      </c>
      <c r="E509" t="s">
        <v>39</v>
      </c>
      <c r="F509" t="s">
        <v>32</v>
      </c>
      <c r="G509">
        <v>7</v>
      </c>
      <c r="H509" s="21">
        <v>42753</v>
      </c>
      <c r="I509" t="s">
        <v>33</v>
      </c>
      <c r="J509">
        <v>54</v>
      </c>
      <c r="K509" s="21">
        <v>45465</v>
      </c>
      <c r="L509" t="s">
        <v>34</v>
      </c>
      <c r="T509" t="str">
        <f t="shared" si="29"/>
        <v>U8</v>
      </c>
      <c r="U509" t="str">
        <f t="shared" si="30"/>
        <v>&lt;54</v>
      </c>
      <c r="V509" t="str">
        <f t="shared" si="31"/>
        <v>U8F&lt;54</v>
      </c>
      <c r="W509" t="str">
        <f t="shared" si="32"/>
        <v>ORANGE</v>
      </c>
    </row>
    <row r="510" spans="1:23" x14ac:dyDescent="0.25">
      <c r="A510">
        <v>48307369</v>
      </c>
      <c r="B510" t="s">
        <v>38</v>
      </c>
      <c r="C510" t="s">
        <v>49</v>
      </c>
      <c r="D510" t="s">
        <v>132</v>
      </c>
      <c r="E510" t="s">
        <v>39</v>
      </c>
      <c r="F510" t="s">
        <v>32</v>
      </c>
      <c r="G510">
        <v>11</v>
      </c>
      <c r="H510" s="21">
        <v>41407</v>
      </c>
      <c r="I510" t="s">
        <v>314</v>
      </c>
      <c r="J510">
        <v>53.4</v>
      </c>
      <c r="K510" s="21">
        <v>45466</v>
      </c>
      <c r="L510" t="s">
        <v>34</v>
      </c>
      <c r="T510" t="str">
        <f t="shared" si="29"/>
        <v>U12</v>
      </c>
      <c r="U510" t="str">
        <f t="shared" si="30"/>
        <v>&lt;54</v>
      </c>
      <c r="V510" t="str">
        <f t="shared" si="31"/>
        <v>U12F&lt;54</v>
      </c>
      <c r="W510" t="str">
        <f t="shared" si="32"/>
        <v>VIOLET</v>
      </c>
    </row>
    <row r="511" spans="1:23" x14ac:dyDescent="0.25">
      <c r="A511">
        <v>539387352</v>
      </c>
      <c r="B511" t="s">
        <v>28</v>
      </c>
      <c r="C511" t="s">
        <v>574</v>
      </c>
      <c r="D511" t="s">
        <v>575</v>
      </c>
      <c r="E511" t="s">
        <v>31</v>
      </c>
      <c r="F511" t="s">
        <v>32</v>
      </c>
      <c r="G511">
        <v>17</v>
      </c>
      <c r="H511" s="21">
        <v>39158</v>
      </c>
      <c r="I511" t="s">
        <v>639</v>
      </c>
      <c r="J511">
        <v>54</v>
      </c>
      <c r="K511" s="21">
        <v>45458</v>
      </c>
      <c r="L511" t="s">
        <v>55</v>
      </c>
      <c r="T511" t="str">
        <f t="shared" si="29"/>
        <v>U18</v>
      </c>
      <c r="U511" t="str">
        <f t="shared" si="30"/>
        <v>&lt;54</v>
      </c>
      <c r="V511" t="str">
        <f t="shared" si="31"/>
        <v>U18M&lt;54</v>
      </c>
      <c r="W511" t="str">
        <f t="shared" si="32"/>
        <v>ROUGE</v>
      </c>
    </row>
    <row r="512" spans="1:23" x14ac:dyDescent="0.25">
      <c r="A512">
        <v>532313363</v>
      </c>
      <c r="B512" t="s">
        <v>28</v>
      </c>
      <c r="C512" t="s">
        <v>1131</v>
      </c>
      <c r="D512" t="s">
        <v>663</v>
      </c>
      <c r="E512" t="s">
        <v>31</v>
      </c>
      <c r="F512" t="s">
        <v>32</v>
      </c>
      <c r="G512">
        <v>18</v>
      </c>
      <c r="H512" s="21">
        <v>38986</v>
      </c>
      <c r="I512" t="s">
        <v>671</v>
      </c>
      <c r="J512">
        <v>54</v>
      </c>
      <c r="K512" s="21">
        <v>44828</v>
      </c>
      <c r="L512" t="s">
        <v>65</v>
      </c>
      <c r="T512" t="str">
        <f t="shared" si="29"/>
        <v>U18</v>
      </c>
      <c r="U512" t="str">
        <f t="shared" si="30"/>
        <v>&lt;54</v>
      </c>
      <c r="V512" t="str">
        <f t="shared" si="31"/>
        <v>U18M&lt;54</v>
      </c>
      <c r="W512" t="str">
        <f t="shared" si="32"/>
        <v>ROUGE</v>
      </c>
    </row>
    <row r="513" spans="1:23" x14ac:dyDescent="0.25">
      <c r="A513">
        <v>521087361</v>
      </c>
      <c r="B513" t="s">
        <v>28</v>
      </c>
      <c r="C513" t="s">
        <v>482</v>
      </c>
      <c r="D513" t="s">
        <v>483</v>
      </c>
      <c r="E513" t="s">
        <v>31</v>
      </c>
      <c r="F513" t="s">
        <v>32</v>
      </c>
      <c r="G513">
        <v>15</v>
      </c>
      <c r="H513" s="21">
        <v>40034</v>
      </c>
      <c r="I513" t="s">
        <v>551</v>
      </c>
      <c r="J513">
        <v>54</v>
      </c>
      <c r="K513" s="21">
        <v>44732</v>
      </c>
      <c r="L513" t="s">
        <v>34</v>
      </c>
      <c r="T513" t="str">
        <f t="shared" si="29"/>
        <v>U16</v>
      </c>
      <c r="U513" t="str">
        <f t="shared" si="30"/>
        <v>&lt;54</v>
      </c>
      <c r="V513" t="str">
        <f t="shared" si="31"/>
        <v>U16M&lt;54</v>
      </c>
      <c r="W513" t="str">
        <f t="shared" si="32"/>
        <v>ROUGE</v>
      </c>
    </row>
    <row r="514" spans="1:23" x14ac:dyDescent="0.25">
      <c r="A514">
        <v>534117312</v>
      </c>
      <c r="B514" t="s">
        <v>28</v>
      </c>
      <c r="C514" t="s">
        <v>656</v>
      </c>
      <c r="D514" t="s">
        <v>165</v>
      </c>
      <c r="E514" t="s">
        <v>31</v>
      </c>
      <c r="F514" t="s">
        <v>32</v>
      </c>
      <c r="G514">
        <v>19</v>
      </c>
      <c r="H514" s="21">
        <v>38460</v>
      </c>
      <c r="I514" t="s">
        <v>966</v>
      </c>
      <c r="J514">
        <v>54</v>
      </c>
      <c r="K514" s="21">
        <v>43041</v>
      </c>
      <c r="L514" t="s">
        <v>388</v>
      </c>
      <c r="T514" t="b">
        <f t="shared" si="29"/>
        <v>0</v>
      </c>
      <c r="U514" t="str">
        <f t="shared" si="30"/>
        <v>&lt;54</v>
      </c>
      <c r="V514" t="str">
        <f t="shared" si="31"/>
        <v>FAUXM&lt;54</v>
      </c>
      <c r="W514" t="b">
        <f t="shared" si="32"/>
        <v>0</v>
      </c>
    </row>
    <row r="515" spans="1:23" x14ac:dyDescent="0.25">
      <c r="A515">
        <v>49063340</v>
      </c>
      <c r="B515" t="s">
        <v>28</v>
      </c>
      <c r="C515" t="s">
        <v>657</v>
      </c>
      <c r="D515" t="s">
        <v>76</v>
      </c>
      <c r="E515" t="s">
        <v>31</v>
      </c>
      <c r="F515" t="s">
        <v>32</v>
      </c>
      <c r="G515">
        <v>19</v>
      </c>
      <c r="H515" s="21">
        <v>38376</v>
      </c>
      <c r="I515" t="s">
        <v>966</v>
      </c>
      <c r="J515">
        <v>20.2</v>
      </c>
      <c r="K515" s="21">
        <v>45585</v>
      </c>
      <c r="L515" t="s">
        <v>46</v>
      </c>
      <c r="T515" t="b">
        <f t="shared" ref="T515:T578" si="33">IF(LEFT(I515,4)="ENFA","U8",IF(LEFT(I515,4)="POUC","U10",IF(LEFT(I515,4)="POUS","U12",IF(LEFT(I515,4)="BENJ","U14",IF(LEFT(I515,4)="MINI","U16",IF(LEFT(I515,4)="CADE","U18"))))))</f>
        <v>0</v>
      </c>
      <c r="U515" t="str">
        <f t="shared" ref="U515:U578" si="34">IF(J515&lt;12,"&lt;12",IF(J515&lt;24,"&lt;24",IF(J515&lt;55,"&lt;54")))</f>
        <v>&lt;24</v>
      </c>
      <c r="V515" t="str">
        <f t="shared" ref="V515:V578" si="35">_xlfn.CONCAT(T515,E515,U515)</f>
        <v>FAUXM&lt;24</v>
      </c>
      <c r="W515" t="b">
        <f t="shared" ref="W515:W578" si="36">IF(LEFT(V515,2)="U8","ORANGE",IF(V515="U10M&lt;54","ORANGE",IF(V515="U10F&lt;54","ORANGE",IF(V515="U10M&lt;24","ROUGE",IF(V515="U10F&lt;24","VIOLET",IF(V515="U10M&lt;12","ROUGE",IF(V515="U10F&lt;12","VIOLET",IF(V515="U12M&lt;54","VIOLET",IF(V515="U12F&lt;54","VIOLET",IF(V515="U12M&lt;24","ROUGE",IF(V515="U12F&lt;24","VIOLET",IF(V515="U12M&lt;12","ROUGE",IF(V515="U12F&lt;12","ROUGE",IF(V515="U14M&lt;54","ROUGE",IF(V515="U14F&lt;54","VIOLET",IF(V515="U14M&lt;24","BLEU",IF(V515="U14F&lt;24","ROUGE",IF(V515="U14M&lt;12","JAUNE",IF(V515="U14F&lt;12","ROUGE",IF(V515="U16M&lt;54","ROUGE",IF(V515="U16F&lt;54","VIOLET",IF(V515="U16M&lt;24","BLEU",IF(V515="U16F&lt;24","ROUGE",IF(V515="U16M&lt;12","JAUNE",IF(V515="U16F&lt;12","ROUGE",IF(V515="U18M&lt;54","ROUGE",IF(V515="U18F&lt;54","VIOLET",IF(V515="U18M&lt;24","BLEU",IF(V515="U18F&lt;24","ROUGE",IF(V515="U18M&lt;12","JAUNE",IF(V515="U18F&lt;12","ROUGE")))))))))))))))))))))))))))))))</f>
        <v>0</v>
      </c>
    </row>
    <row r="516" spans="1:23" x14ac:dyDescent="0.25">
      <c r="A516">
        <v>41536387</v>
      </c>
      <c r="B516" t="s">
        <v>28</v>
      </c>
      <c r="C516" t="s">
        <v>1132</v>
      </c>
      <c r="D516" t="s">
        <v>200</v>
      </c>
      <c r="E516" t="s">
        <v>31</v>
      </c>
      <c r="F516" t="s">
        <v>32</v>
      </c>
      <c r="G516">
        <v>12</v>
      </c>
      <c r="H516" s="21">
        <v>41058</v>
      </c>
      <c r="I516" t="s">
        <v>381</v>
      </c>
      <c r="J516">
        <v>35</v>
      </c>
      <c r="K516" s="21">
        <v>45455</v>
      </c>
      <c r="L516" t="s">
        <v>62</v>
      </c>
      <c r="T516" t="str">
        <f t="shared" si="33"/>
        <v>U12</v>
      </c>
      <c r="U516" t="str">
        <f t="shared" si="34"/>
        <v>&lt;54</v>
      </c>
      <c r="V516" t="str">
        <f t="shared" si="35"/>
        <v>U12M&lt;54</v>
      </c>
      <c r="W516" t="str">
        <f t="shared" si="36"/>
        <v>VIOLET</v>
      </c>
    </row>
    <row r="517" spans="1:23" x14ac:dyDescent="0.25">
      <c r="A517">
        <v>542166352</v>
      </c>
      <c r="B517" t="s">
        <v>28</v>
      </c>
      <c r="C517" t="s">
        <v>1133</v>
      </c>
      <c r="D517" t="s">
        <v>213</v>
      </c>
      <c r="E517" t="s">
        <v>31</v>
      </c>
      <c r="F517" t="s">
        <v>32</v>
      </c>
      <c r="G517">
        <v>8</v>
      </c>
      <c r="H517" s="21">
        <v>42592</v>
      </c>
      <c r="I517" t="s">
        <v>33</v>
      </c>
      <c r="J517">
        <v>50.5</v>
      </c>
      <c r="K517" s="21">
        <v>45525</v>
      </c>
      <c r="L517" t="s">
        <v>46</v>
      </c>
      <c r="T517" t="str">
        <f t="shared" si="33"/>
        <v>U8</v>
      </c>
      <c r="U517" t="str">
        <f t="shared" si="34"/>
        <v>&lt;54</v>
      </c>
      <c r="V517" t="str">
        <f t="shared" si="35"/>
        <v>U8M&lt;54</v>
      </c>
      <c r="W517" t="str">
        <f t="shared" si="36"/>
        <v>ORANGE</v>
      </c>
    </row>
    <row r="518" spans="1:23" x14ac:dyDescent="0.25">
      <c r="A518">
        <v>45350387</v>
      </c>
      <c r="B518" t="s">
        <v>38</v>
      </c>
      <c r="C518" t="s">
        <v>1134</v>
      </c>
      <c r="D518" t="s">
        <v>447</v>
      </c>
      <c r="E518" t="s">
        <v>39</v>
      </c>
      <c r="F518" t="s">
        <v>32</v>
      </c>
      <c r="G518">
        <v>9</v>
      </c>
      <c r="H518" s="21">
        <v>42098</v>
      </c>
      <c r="I518" t="s">
        <v>195</v>
      </c>
      <c r="J518">
        <v>46.7</v>
      </c>
      <c r="K518" s="21">
        <v>45458</v>
      </c>
      <c r="L518" t="s">
        <v>46</v>
      </c>
      <c r="T518" t="str">
        <f t="shared" si="33"/>
        <v>U10</v>
      </c>
      <c r="U518" t="str">
        <f t="shared" si="34"/>
        <v>&lt;54</v>
      </c>
      <c r="V518" t="str">
        <f t="shared" si="35"/>
        <v>U10F&lt;54</v>
      </c>
      <c r="W518" t="str">
        <f t="shared" si="36"/>
        <v>ORANGE</v>
      </c>
    </row>
    <row r="519" spans="1:23" x14ac:dyDescent="0.25">
      <c r="A519">
        <v>524693389</v>
      </c>
      <c r="B519" t="s">
        <v>28</v>
      </c>
      <c r="C519" t="s">
        <v>1135</v>
      </c>
      <c r="D519" t="s">
        <v>998</v>
      </c>
      <c r="E519" t="s">
        <v>31</v>
      </c>
      <c r="F519" t="s">
        <v>32</v>
      </c>
      <c r="G519">
        <v>15</v>
      </c>
      <c r="H519" s="21">
        <v>40095</v>
      </c>
      <c r="I519" t="s">
        <v>551</v>
      </c>
      <c r="J519">
        <v>54</v>
      </c>
      <c r="K519" s="21">
        <v>45508</v>
      </c>
      <c r="L519" t="s">
        <v>46</v>
      </c>
      <c r="T519" t="str">
        <f t="shared" si="33"/>
        <v>U16</v>
      </c>
      <c r="U519" t="str">
        <f t="shared" si="34"/>
        <v>&lt;54</v>
      </c>
      <c r="V519" t="str">
        <f t="shared" si="35"/>
        <v>U16M&lt;54</v>
      </c>
      <c r="W519" t="str">
        <f t="shared" si="36"/>
        <v>ROUGE</v>
      </c>
    </row>
    <row r="520" spans="1:23" x14ac:dyDescent="0.25">
      <c r="A520">
        <v>524694388</v>
      </c>
      <c r="B520" t="s">
        <v>28</v>
      </c>
      <c r="C520" t="s">
        <v>1135</v>
      </c>
      <c r="D520" t="s">
        <v>296</v>
      </c>
      <c r="E520" t="s">
        <v>31</v>
      </c>
      <c r="F520" t="s">
        <v>32</v>
      </c>
      <c r="G520">
        <v>20</v>
      </c>
      <c r="H520" s="21">
        <v>38012</v>
      </c>
      <c r="I520" t="s">
        <v>966</v>
      </c>
      <c r="J520">
        <v>54</v>
      </c>
      <c r="K520" s="21">
        <v>45508</v>
      </c>
      <c r="L520" t="s">
        <v>46</v>
      </c>
      <c r="T520" t="b">
        <f t="shared" si="33"/>
        <v>0</v>
      </c>
      <c r="U520" t="str">
        <f t="shared" si="34"/>
        <v>&lt;54</v>
      </c>
      <c r="V520" t="str">
        <f t="shared" si="35"/>
        <v>FAUXM&lt;54</v>
      </c>
      <c r="W520" t="b">
        <f t="shared" si="36"/>
        <v>0</v>
      </c>
    </row>
    <row r="521" spans="1:23" x14ac:dyDescent="0.25">
      <c r="A521">
        <v>530899315</v>
      </c>
      <c r="B521" t="s">
        <v>28</v>
      </c>
      <c r="C521" t="s">
        <v>101</v>
      </c>
      <c r="D521" t="s">
        <v>236</v>
      </c>
      <c r="E521" t="s">
        <v>31</v>
      </c>
      <c r="F521" t="s">
        <v>32</v>
      </c>
      <c r="G521">
        <v>11</v>
      </c>
      <c r="H521" s="21">
        <v>41405</v>
      </c>
      <c r="I521" t="s">
        <v>314</v>
      </c>
      <c r="J521">
        <v>54</v>
      </c>
      <c r="K521" s="21">
        <v>44751</v>
      </c>
      <c r="L521" t="s">
        <v>43</v>
      </c>
      <c r="T521" t="str">
        <f t="shared" si="33"/>
        <v>U12</v>
      </c>
      <c r="U521" t="str">
        <f t="shared" si="34"/>
        <v>&lt;54</v>
      </c>
      <c r="V521" t="str">
        <f t="shared" si="35"/>
        <v>U12M&lt;54</v>
      </c>
      <c r="W521" t="str">
        <f t="shared" si="36"/>
        <v>VIOLET</v>
      </c>
    </row>
    <row r="522" spans="1:23" x14ac:dyDescent="0.25">
      <c r="A522">
        <v>526507344</v>
      </c>
      <c r="B522" t="s">
        <v>28</v>
      </c>
      <c r="C522" t="s">
        <v>101</v>
      </c>
      <c r="D522" t="s">
        <v>102</v>
      </c>
      <c r="E522" t="s">
        <v>31</v>
      </c>
      <c r="F522" t="s">
        <v>32</v>
      </c>
      <c r="G522">
        <v>9</v>
      </c>
      <c r="H522" s="21">
        <v>42045</v>
      </c>
      <c r="I522" t="s">
        <v>195</v>
      </c>
      <c r="J522">
        <v>54</v>
      </c>
      <c r="K522" s="21">
        <v>45045</v>
      </c>
      <c r="L522" t="s">
        <v>43</v>
      </c>
      <c r="T522" t="str">
        <f t="shared" si="33"/>
        <v>U10</v>
      </c>
      <c r="U522" t="str">
        <f t="shared" si="34"/>
        <v>&lt;54</v>
      </c>
      <c r="V522" t="str">
        <f t="shared" si="35"/>
        <v>U10M&lt;54</v>
      </c>
      <c r="W522" t="str">
        <f t="shared" si="36"/>
        <v>ORANGE</v>
      </c>
    </row>
    <row r="523" spans="1:23" x14ac:dyDescent="0.25">
      <c r="A523">
        <v>41515357</v>
      </c>
      <c r="B523" t="s">
        <v>47</v>
      </c>
      <c r="C523" t="s">
        <v>158</v>
      </c>
      <c r="D523" t="s">
        <v>159</v>
      </c>
      <c r="E523" t="s">
        <v>39</v>
      </c>
      <c r="F523" t="s">
        <v>32</v>
      </c>
      <c r="G523">
        <v>10</v>
      </c>
      <c r="H523" s="21">
        <v>41877</v>
      </c>
      <c r="I523" t="s">
        <v>252</v>
      </c>
      <c r="J523">
        <v>54</v>
      </c>
      <c r="K523" s="21">
        <v>45465</v>
      </c>
      <c r="L523" t="s">
        <v>62</v>
      </c>
      <c r="T523" t="str">
        <f t="shared" si="33"/>
        <v>U10</v>
      </c>
      <c r="U523" t="str">
        <f t="shared" si="34"/>
        <v>&lt;54</v>
      </c>
      <c r="V523" t="str">
        <f t="shared" si="35"/>
        <v>U10F&lt;54</v>
      </c>
      <c r="W523" t="str">
        <f t="shared" si="36"/>
        <v>ORANGE</v>
      </c>
    </row>
    <row r="524" spans="1:23" x14ac:dyDescent="0.25">
      <c r="A524">
        <v>533539387</v>
      </c>
      <c r="B524" t="s">
        <v>38</v>
      </c>
      <c r="C524" t="s">
        <v>158</v>
      </c>
      <c r="D524" t="s">
        <v>1136</v>
      </c>
      <c r="E524" t="s">
        <v>39</v>
      </c>
      <c r="F524" t="s">
        <v>32</v>
      </c>
      <c r="G524">
        <v>12</v>
      </c>
      <c r="H524" s="21">
        <v>41222</v>
      </c>
      <c r="I524" t="s">
        <v>381</v>
      </c>
      <c r="J524">
        <v>54</v>
      </c>
      <c r="K524" s="21">
        <v>45564</v>
      </c>
      <c r="L524" t="s">
        <v>151</v>
      </c>
      <c r="T524" t="str">
        <f t="shared" si="33"/>
        <v>U12</v>
      </c>
      <c r="U524" t="str">
        <f t="shared" si="34"/>
        <v>&lt;54</v>
      </c>
      <c r="V524" t="str">
        <f t="shared" si="35"/>
        <v>U12F&lt;54</v>
      </c>
      <c r="W524" t="str">
        <f t="shared" si="36"/>
        <v>VIOLET</v>
      </c>
    </row>
    <row r="525" spans="1:23" x14ac:dyDescent="0.25">
      <c r="A525">
        <v>41537385</v>
      </c>
      <c r="B525" t="s">
        <v>38</v>
      </c>
      <c r="C525" t="s">
        <v>1137</v>
      </c>
      <c r="D525" t="s">
        <v>1138</v>
      </c>
      <c r="E525" t="s">
        <v>39</v>
      </c>
      <c r="F525" t="s">
        <v>32</v>
      </c>
      <c r="G525">
        <v>16</v>
      </c>
      <c r="H525" s="21">
        <v>39459</v>
      </c>
      <c r="I525" t="s">
        <v>597</v>
      </c>
      <c r="J525">
        <v>54</v>
      </c>
      <c r="K525" s="21">
        <v>45455</v>
      </c>
      <c r="L525" t="s">
        <v>62</v>
      </c>
      <c r="T525" t="str">
        <f t="shared" si="33"/>
        <v>U16</v>
      </c>
      <c r="U525" t="str">
        <f t="shared" si="34"/>
        <v>&lt;54</v>
      </c>
      <c r="V525" t="str">
        <f t="shared" si="35"/>
        <v>U16F&lt;54</v>
      </c>
      <c r="W525" t="str">
        <f t="shared" si="36"/>
        <v>VIOLET</v>
      </c>
    </row>
    <row r="526" spans="1:23" x14ac:dyDescent="0.25">
      <c r="A526">
        <v>542061241</v>
      </c>
      <c r="B526" t="s">
        <v>28</v>
      </c>
      <c r="C526" t="s">
        <v>620</v>
      </c>
      <c r="D526" t="s">
        <v>621</v>
      </c>
      <c r="E526" t="s">
        <v>31</v>
      </c>
      <c r="F526" t="s">
        <v>32</v>
      </c>
      <c r="G526">
        <v>18</v>
      </c>
      <c r="H526" s="21">
        <v>38981</v>
      </c>
      <c r="I526" t="s">
        <v>671</v>
      </c>
      <c r="J526">
        <v>4.2</v>
      </c>
      <c r="K526" s="21">
        <v>44850</v>
      </c>
      <c r="L526" t="s">
        <v>34</v>
      </c>
      <c r="T526" t="str">
        <f t="shared" si="33"/>
        <v>U18</v>
      </c>
      <c r="U526" t="str">
        <f t="shared" si="34"/>
        <v>&lt;12</v>
      </c>
      <c r="V526" t="str">
        <f t="shared" si="35"/>
        <v>U18M&lt;12</v>
      </c>
      <c r="W526" t="str">
        <f t="shared" si="36"/>
        <v>JAUNE</v>
      </c>
    </row>
    <row r="527" spans="1:23" x14ac:dyDescent="0.25">
      <c r="A527">
        <v>3752363</v>
      </c>
      <c r="B527" t="s">
        <v>28</v>
      </c>
      <c r="C527" t="s">
        <v>160</v>
      </c>
      <c r="D527" t="s">
        <v>61</v>
      </c>
      <c r="E527" t="s">
        <v>31</v>
      </c>
      <c r="F527" t="s">
        <v>32</v>
      </c>
      <c r="G527">
        <v>10</v>
      </c>
      <c r="H527" s="21">
        <v>41696</v>
      </c>
      <c r="I527" t="s">
        <v>252</v>
      </c>
      <c r="J527">
        <v>54</v>
      </c>
      <c r="K527" s="21">
        <v>44538</v>
      </c>
      <c r="L527" t="s">
        <v>113</v>
      </c>
      <c r="T527" t="str">
        <f t="shared" si="33"/>
        <v>U10</v>
      </c>
      <c r="U527" t="str">
        <f t="shared" si="34"/>
        <v>&lt;54</v>
      </c>
      <c r="V527" t="str">
        <f t="shared" si="35"/>
        <v>U10M&lt;54</v>
      </c>
      <c r="W527" t="str">
        <f t="shared" si="36"/>
        <v>ORANGE</v>
      </c>
    </row>
    <row r="528" spans="1:23" x14ac:dyDescent="0.25">
      <c r="A528">
        <v>512052343</v>
      </c>
      <c r="B528" t="s">
        <v>28</v>
      </c>
      <c r="C528" t="s">
        <v>350</v>
      </c>
      <c r="D528" t="s">
        <v>118</v>
      </c>
      <c r="E528" t="s">
        <v>31</v>
      </c>
      <c r="F528" t="s">
        <v>32</v>
      </c>
      <c r="G528">
        <v>13</v>
      </c>
      <c r="H528" s="21">
        <v>40670</v>
      </c>
      <c r="I528" t="s">
        <v>448</v>
      </c>
      <c r="J528">
        <v>54</v>
      </c>
      <c r="K528" s="21">
        <v>43998</v>
      </c>
      <c r="L528" t="s">
        <v>46</v>
      </c>
      <c r="T528" t="str">
        <f t="shared" si="33"/>
        <v>U14</v>
      </c>
      <c r="U528" t="str">
        <f t="shared" si="34"/>
        <v>&lt;54</v>
      </c>
      <c r="V528" t="str">
        <f t="shared" si="35"/>
        <v>U14M&lt;54</v>
      </c>
      <c r="W528" t="str">
        <f t="shared" si="36"/>
        <v>ROUGE</v>
      </c>
    </row>
    <row r="529" spans="1:23" x14ac:dyDescent="0.25">
      <c r="A529">
        <v>3417314</v>
      </c>
      <c r="B529" t="s">
        <v>28</v>
      </c>
      <c r="C529" t="s">
        <v>351</v>
      </c>
      <c r="D529" t="s">
        <v>352</v>
      </c>
      <c r="E529" t="s">
        <v>31</v>
      </c>
      <c r="F529" t="s">
        <v>32</v>
      </c>
      <c r="G529">
        <v>13</v>
      </c>
      <c r="H529" s="21">
        <v>40615</v>
      </c>
      <c r="I529" t="s">
        <v>448</v>
      </c>
      <c r="J529">
        <v>45.4</v>
      </c>
      <c r="K529" s="21">
        <v>45616</v>
      </c>
      <c r="L529" t="s">
        <v>55</v>
      </c>
      <c r="T529" t="str">
        <f t="shared" si="33"/>
        <v>U14</v>
      </c>
      <c r="U529" t="str">
        <f t="shared" si="34"/>
        <v>&lt;54</v>
      </c>
      <c r="V529" t="str">
        <f t="shared" si="35"/>
        <v>U14M&lt;54</v>
      </c>
      <c r="W529" t="str">
        <f t="shared" si="36"/>
        <v>ROUGE</v>
      </c>
    </row>
    <row r="530" spans="1:23" x14ac:dyDescent="0.25">
      <c r="A530">
        <v>533336355</v>
      </c>
      <c r="B530" t="s">
        <v>28</v>
      </c>
      <c r="C530" t="s">
        <v>161</v>
      </c>
      <c r="D530" t="s">
        <v>115</v>
      </c>
      <c r="E530" t="s">
        <v>31</v>
      </c>
      <c r="F530" t="s">
        <v>32</v>
      </c>
      <c r="G530">
        <v>10</v>
      </c>
      <c r="H530" s="21">
        <v>41851</v>
      </c>
      <c r="I530" t="s">
        <v>252</v>
      </c>
      <c r="J530">
        <v>54</v>
      </c>
      <c r="K530" s="21">
        <v>44842</v>
      </c>
      <c r="L530" t="s">
        <v>34</v>
      </c>
      <c r="T530" t="str">
        <f t="shared" si="33"/>
        <v>U10</v>
      </c>
      <c r="U530" t="str">
        <f t="shared" si="34"/>
        <v>&lt;54</v>
      </c>
      <c r="V530" t="str">
        <f t="shared" si="35"/>
        <v>U10M&lt;54</v>
      </c>
      <c r="W530" t="str">
        <f t="shared" si="36"/>
        <v>ORANGE</v>
      </c>
    </row>
    <row r="531" spans="1:23" x14ac:dyDescent="0.25">
      <c r="A531">
        <v>525570385</v>
      </c>
      <c r="B531" t="s">
        <v>38</v>
      </c>
      <c r="C531" t="s">
        <v>1139</v>
      </c>
      <c r="D531" t="s">
        <v>153</v>
      </c>
      <c r="E531" t="s">
        <v>39</v>
      </c>
      <c r="F531" t="s">
        <v>32</v>
      </c>
      <c r="G531">
        <v>13</v>
      </c>
      <c r="H531" s="21">
        <v>40809</v>
      </c>
      <c r="I531" t="s">
        <v>448</v>
      </c>
      <c r="J531">
        <v>54</v>
      </c>
      <c r="K531" s="21">
        <v>45517</v>
      </c>
      <c r="L531" t="s">
        <v>344</v>
      </c>
      <c r="T531" t="str">
        <f t="shared" si="33"/>
        <v>U14</v>
      </c>
      <c r="U531" t="str">
        <f t="shared" si="34"/>
        <v>&lt;54</v>
      </c>
      <c r="V531" t="str">
        <f t="shared" si="35"/>
        <v>U14F&lt;54</v>
      </c>
      <c r="W531" t="str">
        <f t="shared" si="36"/>
        <v>VIOLET</v>
      </c>
    </row>
    <row r="532" spans="1:23" x14ac:dyDescent="0.25">
      <c r="A532">
        <v>522316343</v>
      </c>
      <c r="B532" t="s">
        <v>28</v>
      </c>
      <c r="C532" t="s">
        <v>535</v>
      </c>
      <c r="D532" t="s">
        <v>495</v>
      </c>
      <c r="E532" t="s">
        <v>31</v>
      </c>
      <c r="F532" t="s">
        <v>32</v>
      </c>
      <c r="G532">
        <v>16</v>
      </c>
      <c r="H532" s="21">
        <v>39678</v>
      </c>
      <c r="I532" t="s">
        <v>590</v>
      </c>
      <c r="J532">
        <v>54</v>
      </c>
      <c r="K532" s="21">
        <v>44085</v>
      </c>
      <c r="L532" t="s">
        <v>151</v>
      </c>
      <c r="T532" t="str">
        <f t="shared" si="33"/>
        <v>U16</v>
      </c>
      <c r="U532" t="str">
        <f t="shared" si="34"/>
        <v>&lt;54</v>
      </c>
      <c r="V532" t="str">
        <f t="shared" si="35"/>
        <v>U16M&lt;54</v>
      </c>
      <c r="W532" t="str">
        <f t="shared" si="36"/>
        <v>ROUGE</v>
      </c>
    </row>
    <row r="533" spans="1:23" x14ac:dyDescent="0.25">
      <c r="A533">
        <v>513104348</v>
      </c>
      <c r="B533" t="s">
        <v>28</v>
      </c>
      <c r="C533" t="s">
        <v>1140</v>
      </c>
      <c r="D533" t="s">
        <v>229</v>
      </c>
      <c r="E533" t="s">
        <v>31</v>
      </c>
      <c r="F533" t="s">
        <v>32</v>
      </c>
      <c r="G533">
        <v>19</v>
      </c>
      <c r="H533" s="21">
        <v>38406</v>
      </c>
      <c r="I533" t="s">
        <v>966</v>
      </c>
      <c r="J533">
        <v>54</v>
      </c>
      <c r="K533" s="21">
        <v>44006</v>
      </c>
      <c r="L533" t="s">
        <v>388</v>
      </c>
      <c r="T533" t="b">
        <f t="shared" si="33"/>
        <v>0</v>
      </c>
      <c r="U533" t="str">
        <f t="shared" si="34"/>
        <v>&lt;54</v>
      </c>
      <c r="V533" t="str">
        <f t="shared" si="35"/>
        <v>FAUXM&lt;54</v>
      </c>
      <c r="W533" t="b">
        <f t="shared" si="36"/>
        <v>0</v>
      </c>
    </row>
    <row r="534" spans="1:23" x14ac:dyDescent="0.25">
      <c r="A534">
        <v>41823370</v>
      </c>
      <c r="B534" t="s">
        <v>28</v>
      </c>
      <c r="C534" t="s">
        <v>237</v>
      </c>
      <c r="D534" t="s">
        <v>363</v>
      </c>
      <c r="E534" t="s">
        <v>31</v>
      </c>
      <c r="F534" t="s">
        <v>32</v>
      </c>
      <c r="G534">
        <v>19</v>
      </c>
      <c r="H534" s="21">
        <v>38566</v>
      </c>
      <c r="I534" t="s">
        <v>966</v>
      </c>
      <c r="J534">
        <v>49.2</v>
      </c>
      <c r="K534" s="21">
        <v>45099</v>
      </c>
      <c r="L534" t="s">
        <v>46</v>
      </c>
      <c r="T534" t="b">
        <f t="shared" si="33"/>
        <v>0</v>
      </c>
      <c r="U534" t="str">
        <f t="shared" si="34"/>
        <v>&lt;54</v>
      </c>
      <c r="V534" t="str">
        <f t="shared" si="35"/>
        <v>FAUXM&lt;54</v>
      </c>
      <c r="W534" t="b">
        <f t="shared" si="36"/>
        <v>0</v>
      </c>
    </row>
    <row r="535" spans="1:23" x14ac:dyDescent="0.25">
      <c r="A535">
        <v>42503319</v>
      </c>
      <c r="B535" t="s">
        <v>47</v>
      </c>
      <c r="C535" t="s">
        <v>237</v>
      </c>
      <c r="D535" t="s">
        <v>238</v>
      </c>
      <c r="E535" t="s">
        <v>39</v>
      </c>
      <c r="F535" t="s">
        <v>32</v>
      </c>
      <c r="G535">
        <v>11</v>
      </c>
      <c r="H535" s="21">
        <v>41396</v>
      </c>
      <c r="I535" t="s">
        <v>314</v>
      </c>
      <c r="J535">
        <v>52</v>
      </c>
      <c r="K535" s="21">
        <v>45381</v>
      </c>
      <c r="L535" t="s">
        <v>46</v>
      </c>
      <c r="T535" t="str">
        <f t="shared" si="33"/>
        <v>U12</v>
      </c>
      <c r="U535" t="str">
        <f t="shared" si="34"/>
        <v>&lt;54</v>
      </c>
      <c r="V535" t="str">
        <f t="shared" si="35"/>
        <v>U12F&lt;54</v>
      </c>
      <c r="W535" t="str">
        <f t="shared" si="36"/>
        <v>VIOLET</v>
      </c>
    </row>
    <row r="536" spans="1:23" x14ac:dyDescent="0.25">
      <c r="A536">
        <v>512627384</v>
      </c>
      <c r="B536" t="s">
        <v>28</v>
      </c>
      <c r="C536" t="s">
        <v>1141</v>
      </c>
      <c r="D536" t="s">
        <v>1142</v>
      </c>
      <c r="E536" t="s">
        <v>31</v>
      </c>
      <c r="F536" t="s">
        <v>32</v>
      </c>
      <c r="G536">
        <v>15</v>
      </c>
      <c r="H536" s="21">
        <v>40150</v>
      </c>
      <c r="I536" t="s">
        <v>551</v>
      </c>
      <c r="J536">
        <v>54</v>
      </c>
      <c r="K536" s="21">
        <v>45401</v>
      </c>
      <c r="L536" t="s">
        <v>46</v>
      </c>
      <c r="T536" t="str">
        <f t="shared" si="33"/>
        <v>U16</v>
      </c>
      <c r="U536" t="str">
        <f t="shared" si="34"/>
        <v>&lt;54</v>
      </c>
      <c r="V536" t="str">
        <f t="shared" si="35"/>
        <v>U16M&lt;54</v>
      </c>
      <c r="W536" t="str">
        <f t="shared" si="36"/>
        <v>ROUGE</v>
      </c>
    </row>
    <row r="537" spans="1:23" x14ac:dyDescent="0.25">
      <c r="A537">
        <v>512626385</v>
      </c>
      <c r="B537" t="s">
        <v>28</v>
      </c>
      <c r="C537" t="s">
        <v>1141</v>
      </c>
      <c r="D537" t="s">
        <v>229</v>
      </c>
      <c r="E537" t="s">
        <v>31</v>
      </c>
      <c r="F537" t="s">
        <v>32</v>
      </c>
      <c r="G537">
        <v>10</v>
      </c>
      <c r="H537" s="21">
        <v>41827</v>
      </c>
      <c r="I537" t="s">
        <v>252</v>
      </c>
      <c r="J537">
        <v>54</v>
      </c>
      <c r="K537" s="21">
        <v>45401</v>
      </c>
      <c r="L537" t="s">
        <v>46</v>
      </c>
      <c r="T537" t="str">
        <f t="shared" si="33"/>
        <v>U10</v>
      </c>
      <c r="U537" t="str">
        <f t="shared" si="34"/>
        <v>&lt;54</v>
      </c>
      <c r="V537" t="str">
        <f t="shared" si="35"/>
        <v>U10M&lt;54</v>
      </c>
      <c r="W537" t="str">
        <f t="shared" si="36"/>
        <v>ORANGE</v>
      </c>
    </row>
    <row r="538" spans="1:23" x14ac:dyDescent="0.25">
      <c r="A538">
        <v>533506331</v>
      </c>
      <c r="B538" t="s">
        <v>28</v>
      </c>
      <c r="C538" t="s">
        <v>695</v>
      </c>
      <c r="D538" t="s">
        <v>696</v>
      </c>
      <c r="E538" t="s">
        <v>31</v>
      </c>
      <c r="F538" t="s">
        <v>32</v>
      </c>
      <c r="G538">
        <v>9</v>
      </c>
      <c r="H538" s="21">
        <v>42281</v>
      </c>
      <c r="I538" t="s">
        <v>195</v>
      </c>
      <c r="J538">
        <v>28.6</v>
      </c>
      <c r="K538" s="21">
        <v>45607</v>
      </c>
      <c r="L538" t="s">
        <v>40</v>
      </c>
      <c r="T538" t="str">
        <f t="shared" si="33"/>
        <v>U10</v>
      </c>
      <c r="U538" t="str">
        <f t="shared" si="34"/>
        <v>&lt;54</v>
      </c>
      <c r="V538" t="str">
        <f t="shared" si="35"/>
        <v>U10M&lt;54</v>
      </c>
      <c r="W538" t="str">
        <f t="shared" si="36"/>
        <v>ORANGE</v>
      </c>
    </row>
    <row r="539" spans="1:23" x14ac:dyDescent="0.25">
      <c r="A539">
        <v>42303280</v>
      </c>
      <c r="B539" t="s">
        <v>28</v>
      </c>
      <c r="C539" t="s">
        <v>576</v>
      </c>
      <c r="D539" t="s">
        <v>127</v>
      </c>
      <c r="E539" t="s">
        <v>31</v>
      </c>
      <c r="F539" t="s">
        <v>32</v>
      </c>
      <c r="G539">
        <v>17</v>
      </c>
      <c r="H539" s="21">
        <v>39363</v>
      </c>
      <c r="I539" t="s">
        <v>639</v>
      </c>
      <c r="J539">
        <v>3.2</v>
      </c>
      <c r="K539" s="21">
        <v>45529</v>
      </c>
      <c r="L539" t="s">
        <v>40</v>
      </c>
      <c r="T539" t="str">
        <f t="shared" si="33"/>
        <v>U18</v>
      </c>
      <c r="U539" t="str">
        <f t="shared" si="34"/>
        <v>&lt;12</v>
      </c>
      <c r="V539" t="str">
        <f t="shared" si="35"/>
        <v>U18M&lt;12</v>
      </c>
      <c r="W539" t="str">
        <f t="shared" si="36"/>
        <v>JAUNE</v>
      </c>
    </row>
    <row r="540" spans="1:23" x14ac:dyDescent="0.25">
      <c r="A540">
        <v>536270385</v>
      </c>
      <c r="B540" t="s">
        <v>28</v>
      </c>
      <c r="C540" t="s">
        <v>1143</v>
      </c>
      <c r="D540" t="s">
        <v>109</v>
      </c>
      <c r="E540" t="s">
        <v>31</v>
      </c>
      <c r="F540" t="s">
        <v>32</v>
      </c>
      <c r="G540">
        <v>11</v>
      </c>
      <c r="H540" s="21">
        <v>41626</v>
      </c>
      <c r="I540" t="s">
        <v>314</v>
      </c>
      <c r="J540">
        <v>54</v>
      </c>
      <c r="K540" s="21">
        <v>45292</v>
      </c>
      <c r="L540" t="s">
        <v>65</v>
      </c>
      <c r="T540" t="str">
        <f t="shared" si="33"/>
        <v>U12</v>
      </c>
      <c r="U540" t="str">
        <f t="shared" si="34"/>
        <v>&lt;54</v>
      </c>
      <c r="V540" t="str">
        <f t="shared" si="35"/>
        <v>U12M&lt;54</v>
      </c>
      <c r="W540" t="str">
        <f t="shared" si="36"/>
        <v>VIOLET</v>
      </c>
    </row>
    <row r="541" spans="1:23" x14ac:dyDescent="0.25">
      <c r="A541">
        <v>41473381</v>
      </c>
      <c r="B541" t="s">
        <v>28</v>
      </c>
      <c r="C541" t="s">
        <v>1144</v>
      </c>
      <c r="D541" t="s">
        <v>75</v>
      </c>
      <c r="E541" t="s">
        <v>31</v>
      </c>
      <c r="F541" t="s">
        <v>32</v>
      </c>
      <c r="G541">
        <v>11</v>
      </c>
      <c r="H541" s="21">
        <v>41430</v>
      </c>
      <c r="I541" t="s">
        <v>314</v>
      </c>
      <c r="J541">
        <v>54</v>
      </c>
      <c r="K541" s="21">
        <v>45278</v>
      </c>
      <c r="L541" t="s">
        <v>62</v>
      </c>
      <c r="T541" t="str">
        <f t="shared" si="33"/>
        <v>U12</v>
      </c>
      <c r="U541" t="str">
        <f t="shared" si="34"/>
        <v>&lt;54</v>
      </c>
      <c r="V541" t="str">
        <f t="shared" si="35"/>
        <v>U12M&lt;54</v>
      </c>
      <c r="W541" t="str">
        <f t="shared" si="36"/>
        <v>VIOLET</v>
      </c>
    </row>
    <row r="542" spans="1:23" x14ac:dyDescent="0.25">
      <c r="A542">
        <v>523586381</v>
      </c>
      <c r="B542" t="s">
        <v>28</v>
      </c>
      <c r="C542" t="s">
        <v>1145</v>
      </c>
      <c r="D542" t="s">
        <v>294</v>
      </c>
      <c r="E542" t="s">
        <v>31</v>
      </c>
      <c r="F542" t="s">
        <v>32</v>
      </c>
      <c r="G542">
        <v>21</v>
      </c>
      <c r="H542" s="21">
        <v>37977</v>
      </c>
      <c r="I542" t="s">
        <v>966</v>
      </c>
      <c r="J542">
        <v>54</v>
      </c>
      <c r="K542" s="21">
        <v>45496</v>
      </c>
      <c r="L542" t="s">
        <v>40</v>
      </c>
      <c r="T542" t="b">
        <f t="shared" si="33"/>
        <v>0</v>
      </c>
      <c r="U542" t="str">
        <f t="shared" si="34"/>
        <v>&lt;54</v>
      </c>
      <c r="V542" t="str">
        <f t="shared" si="35"/>
        <v>FAUXM&lt;54</v>
      </c>
      <c r="W542" t="b">
        <f t="shared" si="36"/>
        <v>0</v>
      </c>
    </row>
    <row r="543" spans="1:23" x14ac:dyDescent="0.25">
      <c r="A543">
        <v>525710296</v>
      </c>
      <c r="B543" t="s">
        <v>28</v>
      </c>
      <c r="C543" t="s">
        <v>1146</v>
      </c>
      <c r="D543" t="s">
        <v>1147</v>
      </c>
      <c r="E543" t="s">
        <v>31</v>
      </c>
      <c r="F543" t="s">
        <v>32</v>
      </c>
      <c r="G543">
        <v>20</v>
      </c>
      <c r="H543" s="21">
        <v>38268</v>
      </c>
      <c r="I543" t="s">
        <v>966</v>
      </c>
      <c r="J543">
        <v>54</v>
      </c>
      <c r="K543" s="21">
        <v>42223</v>
      </c>
      <c r="L543" t="s">
        <v>46</v>
      </c>
      <c r="T543" t="b">
        <f t="shared" si="33"/>
        <v>0</v>
      </c>
      <c r="U543" t="str">
        <f t="shared" si="34"/>
        <v>&lt;54</v>
      </c>
      <c r="V543" t="str">
        <f t="shared" si="35"/>
        <v>FAUXM&lt;54</v>
      </c>
      <c r="W543" t="b">
        <f t="shared" si="36"/>
        <v>0</v>
      </c>
    </row>
    <row r="544" spans="1:23" x14ac:dyDescent="0.25">
      <c r="A544">
        <v>525177382</v>
      </c>
      <c r="B544" t="s">
        <v>28</v>
      </c>
      <c r="C544" t="s">
        <v>1148</v>
      </c>
      <c r="D544" t="s">
        <v>80</v>
      </c>
      <c r="E544" t="s">
        <v>31</v>
      </c>
      <c r="F544" t="s">
        <v>32</v>
      </c>
      <c r="G544">
        <v>15</v>
      </c>
      <c r="H544" s="21">
        <v>40072</v>
      </c>
      <c r="I544" t="s">
        <v>551</v>
      </c>
      <c r="J544">
        <v>54</v>
      </c>
      <c r="K544" s="21">
        <v>45513</v>
      </c>
      <c r="L544" t="s">
        <v>46</v>
      </c>
      <c r="T544" t="str">
        <f t="shared" si="33"/>
        <v>U16</v>
      </c>
      <c r="U544" t="str">
        <f t="shared" si="34"/>
        <v>&lt;54</v>
      </c>
      <c r="V544" t="str">
        <f t="shared" si="35"/>
        <v>U16M&lt;54</v>
      </c>
      <c r="W544" t="str">
        <f t="shared" si="36"/>
        <v>ROUGE</v>
      </c>
    </row>
    <row r="545" spans="1:23" x14ac:dyDescent="0.25">
      <c r="A545">
        <v>43861352</v>
      </c>
      <c r="B545" t="s">
        <v>28</v>
      </c>
      <c r="C545" t="s">
        <v>414</v>
      </c>
      <c r="D545" t="s">
        <v>124</v>
      </c>
      <c r="E545" t="s">
        <v>31</v>
      </c>
      <c r="F545" t="s">
        <v>32</v>
      </c>
      <c r="G545">
        <v>14</v>
      </c>
      <c r="H545" s="21">
        <v>40373</v>
      </c>
      <c r="I545" t="s">
        <v>509</v>
      </c>
      <c r="J545">
        <v>46</v>
      </c>
      <c r="K545" s="21">
        <v>45465</v>
      </c>
      <c r="L545" t="s">
        <v>65</v>
      </c>
      <c r="T545" t="str">
        <f t="shared" si="33"/>
        <v>U14</v>
      </c>
      <c r="U545" t="str">
        <f t="shared" si="34"/>
        <v>&lt;54</v>
      </c>
      <c r="V545" t="str">
        <f t="shared" si="35"/>
        <v>U14M&lt;54</v>
      </c>
      <c r="W545" t="str">
        <f t="shared" si="36"/>
        <v>ROUGE</v>
      </c>
    </row>
    <row r="546" spans="1:23" x14ac:dyDescent="0.25">
      <c r="A546">
        <v>540254386</v>
      </c>
      <c r="B546" t="s">
        <v>28</v>
      </c>
      <c r="C546" t="s">
        <v>414</v>
      </c>
      <c r="D546" t="s">
        <v>125</v>
      </c>
      <c r="E546" t="s">
        <v>31</v>
      </c>
      <c r="F546" t="s">
        <v>32</v>
      </c>
      <c r="G546">
        <v>11</v>
      </c>
      <c r="H546" s="21">
        <v>41326</v>
      </c>
      <c r="I546" t="s">
        <v>314</v>
      </c>
      <c r="J546">
        <v>54</v>
      </c>
      <c r="K546" s="21">
        <v>45292</v>
      </c>
      <c r="L546" t="s">
        <v>65</v>
      </c>
      <c r="T546" t="str">
        <f t="shared" si="33"/>
        <v>U12</v>
      </c>
      <c r="U546" t="str">
        <f t="shared" si="34"/>
        <v>&lt;54</v>
      </c>
      <c r="V546" t="str">
        <f t="shared" si="35"/>
        <v>U12M&lt;54</v>
      </c>
      <c r="W546" t="str">
        <f t="shared" si="36"/>
        <v>VIOLET</v>
      </c>
    </row>
    <row r="547" spans="1:23" x14ac:dyDescent="0.25">
      <c r="A547">
        <v>517520355</v>
      </c>
      <c r="B547" t="s">
        <v>28</v>
      </c>
      <c r="C547" t="s">
        <v>1149</v>
      </c>
      <c r="D547" t="s">
        <v>76</v>
      </c>
      <c r="E547" t="s">
        <v>31</v>
      </c>
      <c r="F547" t="s">
        <v>32</v>
      </c>
      <c r="G547">
        <v>16</v>
      </c>
      <c r="H547" s="21">
        <v>39626</v>
      </c>
      <c r="I547" t="s">
        <v>590</v>
      </c>
      <c r="J547">
        <v>39.799999999999997</v>
      </c>
      <c r="K547" s="21">
        <v>44727</v>
      </c>
      <c r="L547" t="s">
        <v>65</v>
      </c>
      <c r="T547" t="str">
        <f t="shared" si="33"/>
        <v>U16</v>
      </c>
      <c r="U547" t="str">
        <f t="shared" si="34"/>
        <v>&lt;54</v>
      </c>
      <c r="V547" t="str">
        <f t="shared" si="35"/>
        <v>U16M&lt;54</v>
      </c>
      <c r="W547" t="str">
        <f t="shared" si="36"/>
        <v>ROUGE</v>
      </c>
    </row>
    <row r="548" spans="1:23" x14ac:dyDescent="0.25">
      <c r="A548">
        <v>532714386</v>
      </c>
      <c r="B548" t="s">
        <v>28</v>
      </c>
      <c r="C548" t="s">
        <v>1150</v>
      </c>
      <c r="D548" t="s">
        <v>975</v>
      </c>
      <c r="E548" t="s">
        <v>31</v>
      </c>
      <c r="F548" t="s">
        <v>32</v>
      </c>
      <c r="G548">
        <v>7</v>
      </c>
      <c r="H548" s="21">
        <v>42869</v>
      </c>
      <c r="I548" t="s">
        <v>33</v>
      </c>
      <c r="J548">
        <v>54</v>
      </c>
      <c r="K548" s="21">
        <v>45561</v>
      </c>
      <c r="L548" t="s">
        <v>113</v>
      </c>
      <c r="T548" t="str">
        <f t="shared" si="33"/>
        <v>U8</v>
      </c>
      <c r="U548" t="str">
        <f t="shared" si="34"/>
        <v>&lt;54</v>
      </c>
      <c r="V548" t="str">
        <f t="shared" si="35"/>
        <v>U8M&lt;54</v>
      </c>
      <c r="W548" t="str">
        <f t="shared" si="36"/>
        <v>ORANGE</v>
      </c>
    </row>
    <row r="549" spans="1:23" x14ac:dyDescent="0.25">
      <c r="A549">
        <v>527695283</v>
      </c>
      <c r="B549" t="s">
        <v>38</v>
      </c>
      <c r="C549" t="s">
        <v>415</v>
      </c>
      <c r="D549" t="s">
        <v>622</v>
      </c>
      <c r="E549" t="s">
        <v>39</v>
      </c>
      <c r="F549" t="s">
        <v>32</v>
      </c>
      <c r="G549">
        <v>18</v>
      </c>
      <c r="H549" s="21">
        <v>38896</v>
      </c>
      <c r="I549" t="s">
        <v>672</v>
      </c>
      <c r="J549">
        <v>37.4</v>
      </c>
      <c r="K549" s="21">
        <v>45585</v>
      </c>
      <c r="L549" t="s">
        <v>46</v>
      </c>
      <c r="T549" t="str">
        <f t="shared" si="33"/>
        <v>U18</v>
      </c>
      <c r="U549" t="str">
        <f t="shared" si="34"/>
        <v>&lt;54</v>
      </c>
      <c r="V549" t="str">
        <f t="shared" si="35"/>
        <v>U18F&lt;54</v>
      </c>
      <c r="W549" t="str">
        <f t="shared" si="36"/>
        <v>VIOLET</v>
      </c>
    </row>
    <row r="550" spans="1:23" x14ac:dyDescent="0.25">
      <c r="A550">
        <v>41527386</v>
      </c>
      <c r="B550" t="s">
        <v>28</v>
      </c>
      <c r="C550" t="s">
        <v>415</v>
      </c>
      <c r="D550" t="s">
        <v>635</v>
      </c>
      <c r="E550" t="s">
        <v>31</v>
      </c>
      <c r="F550" t="s">
        <v>32</v>
      </c>
      <c r="G550">
        <v>15</v>
      </c>
      <c r="H550" s="21">
        <v>40147</v>
      </c>
      <c r="I550" t="s">
        <v>551</v>
      </c>
      <c r="J550">
        <v>54</v>
      </c>
      <c r="K550" s="21">
        <v>45446</v>
      </c>
      <c r="L550" t="s">
        <v>62</v>
      </c>
      <c r="T550" t="str">
        <f t="shared" si="33"/>
        <v>U16</v>
      </c>
      <c r="U550" t="str">
        <f t="shared" si="34"/>
        <v>&lt;54</v>
      </c>
      <c r="V550" t="str">
        <f t="shared" si="35"/>
        <v>U16M&lt;54</v>
      </c>
      <c r="W550" t="str">
        <f t="shared" si="36"/>
        <v>ROUGE</v>
      </c>
    </row>
    <row r="551" spans="1:23" x14ac:dyDescent="0.25">
      <c r="A551">
        <v>525762383</v>
      </c>
      <c r="B551" t="s">
        <v>28</v>
      </c>
      <c r="C551" t="s">
        <v>1151</v>
      </c>
      <c r="D551" t="s">
        <v>1152</v>
      </c>
      <c r="E551" t="s">
        <v>31</v>
      </c>
      <c r="F551" t="s">
        <v>32</v>
      </c>
      <c r="G551">
        <v>16</v>
      </c>
      <c r="H551" s="21">
        <v>39753</v>
      </c>
      <c r="I551" t="s">
        <v>590</v>
      </c>
      <c r="J551">
        <v>54</v>
      </c>
      <c r="K551" s="21">
        <v>45519</v>
      </c>
      <c r="L551" t="s">
        <v>151</v>
      </c>
      <c r="T551" t="str">
        <f t="shared" si="33"/>
        <v>U16</v>
      </c>
      <c r="U551" t="str">
        <f t="shared" si="34"/>
        <v>&lt;54</v>
      </c>
      <c r="V551" t="str">
        <f t="shared" si="35"/>
        <v>U16M&lt;54</v>
      </c>
      <c r="W551" t="str">
        <f t="shared" si="36"/>
        <v>ROUGE</v>
      </c>
    </row>
    <row r="552" spans="1:23" x14ac:dyDescent="0.25">
      <c r="A552">
        <v>537603371</v>
      </c>
      <c r="B552" t="s">
        <v>28</v>
      </c>
      <c r="C552" t="s">
        <v>842</v>
      </c>
      <c r="D552" t="s">
        <v>843</v>
      </c>
      <c r="E552" t="s">
        <v>31</v>
      </c>
      <c r="F552" t="s">
        <v>32</v>
      </c>
      <c r="G552">
        <v>7</v>
      </c>
      <c r="H552" s="21">
        <v>43011</v>
      </c>
      <c r="I552" t="s">
        <v>33</v>
      </c>
      <c r="J552">
        <v>54</v>
      </c>
      <c r="K552" s="21">
        <v>45409</v>
      </c>
      <c r="L552" t="s">
        <v>58</v>
      </c>
      <c r="T552" t="str">
        <f t="shared" si="33"/>
        <v>U8</v>
      </c>
      <c r="U552" t="str">
        <f t="shared" si="34"/>
        <v>&lt;54</v>
      </c>
      <c r="V552" t="str">
        <f t="shared" si="35"/>
        <v>U8M&lt;54</v>
      </c>
      <c r="W552" t="str">
        <f t="shared" si="36"/>
        <v>ORANGE</v>
      </c>
    </row>
    <row r="553" spans="1:23" x14ac:dyDescent="0.25">
      <c r="A553">
        <v>524546341</v>
      </c>
      <c r="B553" t="s">
        <v>38</v>
      </c>
      <c r="C553" t="s">
        <v>162</v>
      </c>
      <c r="D553" t="s">
        <v>282</v>
      </c>
      <c r="E553" t="s">
        <v>39</v>
      </c>
      <c r="F553" t="s">
        <v>32</v>
      </c>
      <c r="G553">
        <v>12</v>
      </c>
      <c r="H553" s="21">
        <v>41054</v>
      </c>
      <c r="I553" t="s">
        <v>381</v>
      </c>
      <c r="J553">
        <v>53</v>
      </c>
      <c r="K553" s="21">
        <v>45598</v>
      </c>
      <c r="L553" t="s">
        <v>151</v>
      </c>
      <c r="T553" t="str">
        <f t="shared" si="33"/>
        <v>U12</v>
      </c>
      <c r="U553" t="str">
        <f t="shared" si="34"/>
        <v>&lt;54</v>
      </c>
      <c r="V553" t="str">
        <f t="shared" si="35"/>
        <v>U12F&lt;54</v>
      </c>
      <c r="W553" t="str">
        <f t="shared" si="36"/>
        <v>VIOLET</v>
      </c>
    </row>
    <row r="554" spans="1:23" x14ac:dyDescent="0.25">
      <c r="A554">
        <v>524548349</v>
      </c>
      <c r="B554" t="s">
        <v>38</v>
      </c>
      <c r="C554" t="s">
        <v>162</v>
      </c>
      <c r="D554" t="s">
        <v>163</v>
      </c>
      <c r="E554" t="s">
        <v>39</v>
      </c>
      <c r="F554" t="s">
        <v>32</v>
      </c>
      <c r="G554">
        <v>10</v>
      </c>
      <c r="H554" s="21">
        <v>41702</v>
      </c>
      <c r="I554" t="s">
        <v>252</v>
      </c>
      <c r="J554">
        <v>49.1</v>
      </c>
      <c r="K554" s="21">
        <v>45598</v>
      </c>
      <c r="L554" t="s">
        <v>151</v>
      </c>
      <c r="T554" t="str">
        <f t="shared" si="33"/>
        <v>U10</v>
      </c>
      <c r="U554" t="str">
        <f t="shared" si="34"/>
        <v>&lt;54</v>
      </c>
      <c r="V554" t="str">
        <f t="shared" si="35"/>
        <v>U10F&lt;54</v>
      </c>
      <c r="W554" t="str">
        <f t="shared" si="36"/>
        <v>ORANGE</v>
      </c>
    </row>
    <row r="555" spans="1:23" x14ac:dyDescent="0.25">
      <c r="A555">
        <v>540263385</v>
      </c>
      <c r="B555" t="s">
        <v>28</v>
      </c>
      <c r="C555" t="s">
        <v>844</v>
      </c>
      <c r="D555" t="s">
        <v>560</v>
      </c>
      <c r="E555" t="s">
        <v>31</v>
      </c>
      <c r="F555" t="s">
        <v>32</v>
      </c>
      <c r="G555">
        <v>5</v>
      </c>
      <c r="H555" s="21">
        <v>43666</v>
      </c>
      <c r="I555" t="s">
        <v>33</v>
      </c>
      <c r="J555">
        <v>54</v>
      </c>
      <c r="K555" s="21">
        <v>45292</v>
      </c>
      <c r="L555" t="s">
        <v>65</v>
      </c>
      <c r="T555" t="str">
        <f t="shared" si="33"/>
        <v>U8</v>
      </c>
      <c r="U555" t="str">
        <f t="shared" si="34"/>
        <v>&lt;54</v>
      </c>
      <c r="V555" t="str">
        <f t="shared" si="35"/>
        <v>U8M&lt;54</v>
      </c>
      <c r="W555" t="str">
        <f t="shared" si="36"/>
        <v>ORANGE</v>
      </c>
    </row>
    <row r="556" spans="1:23" x14ac:dyDescent="0.25">
      <c r="A556">
        <v>540571364</v>
      </c>
      <c r="B556" t="s">
        <v>28</v>
      </c>
      <c r="C556" t="s">
        <v>844</v>
      </c>
      <c r="D556" t="s">
        <v>845</v>
      </c>
      <c r="E556" t="s">
        <v>31</v>
      </c>
      <c r="F556" t="s">
        <v>32</v>
      </c>
      <c r="G556">
        <v>13</v>
      </c>
      <c r="H556" s="21">
        <v>40812</v>
      </c>
      <c r="I556" t="s">
        <v>448</v>
      </c>
      <c r="J556">
        <v>54</v>
      </c>
      <c r="K556" s="21">
        <v>44883</v>
      </c>
      <c r="L556" t="s">
        <v>65</v>
      </c>
      <c r="T556" t="str">
        <f t="shared" si="33"/>
        <v>U14</v>
      </c>
      <c r="U556" t="str">
        <f t="shared" si="34"/>
        <v>&lt;54</v>
      </c>
      <c r="V556" t="str">
        <f t="shared" si="35"/>
        <v>U14M&lt;54</v>
      </c>
      <c r="W556" t="str">
        <f t="shared" si="36"/>
        <v>ROUGE</v>
      </c>
    </row>
    <row r="557" spans="1:23" x14ac:dyDescent="0.25">
      <c r="A557">
        <v>540265383</v>
      </c>
      <c r="B557" t="s">
        <v>28</v>
      </c>
      <c r="C557" t="s">
        <v>844</v>
      </c>
      <c r="D557" t="s">
        <v>1153</v>
      </c>
      <c r="E557" t="s">
        <v>31</v>
      </c>
      <c r="F557" t="s">
        <v>32</v>
      </c>
      <c r="G557">
        <v>9</v>
      </c>
      <c r="H557" s="21">
        <v>42049</v>
      </c>
      <c r="I557" t="s">
        <v>195</v>
      </c>
      <c r="J557">
        <v>54</v>
      </c>
      <c r="K557" s="21">
        <v>45292</v>
      </c>
      <c r="L557" t="s">
        <v>65</v>
      </c>
      <c r="T557" t="str">
        <f t="shared" si="33"/>
        <v>U10</v>
      </c>
      <c r="U557" t="str">
        <f t="shared" si="34"/>
        <v>&lt;54</v>
      </c>
      <c r="V557" t="str">
        <f t="shared" si="35"/>
        <v>U10M&lt;54</v>
      </c>
      <c r="W557" t="str">
        <f t="shared" si="36"/>
        <v>ORANGE</v>
      </c>
    </row>
    <row r="558" spans="1:23" x14ac:dyDescent="0.25">
      <c r="A558">
        <v>45929380</v>
      </c>
      <c r="B558" t="s">
        <v>28</v>
      </c>
      <c r="C558" t="s">
        <v>844</v>
      </c>
      <c r="D558" t="s">
        <v>145</v>
      </c>
      <c r="E558" t="s">
        <v>31</v>
      </c>
      <c r="F558" t="s">
        <v>32</v>
      </c>
      <c r="G558">
        <v>15</v>
      </c>
      <c r="H558" s="21">
        <v>39815</v>
      </c>
      <c r="I558" t="s">
        <v>551</v>
      </c>
      <c r="J558">
        <v>54</v>
      </c>
      <c r="K558" s="21">
        <v>45332</v>
      </c>
      <c r="L558" t="s">
        <v>65</v>
      </c>
      <c r="T558" t="str">
        <f t="shared" si="33"/>
        <v>U16</v>
      </c>
      <c r="U558" t="str">
        <f t="shared" si="34"/>
        <v>&lt;54</v>
      </c>
      <c r="V558" t="str">
        <f t="shared" si="35"/>
        <v>U16M&lt;54</v>
      </c>
      <c r="W558" t="str">
        <f t="shared" si="36"/>
        <v>ROUGE</v>
      </c>
    </row>
    <row r="559" spans="1:23" x14ac:dyDescent="0.25">
      <c r="A559">
        <v>525831343</v>
      </c>
      <c r="B559" t="s">
        <v>28</v>
      </c>
      <c r="C559" t="s">
        <v>846</v>
      </c>
      <c r="D559" t="s">
        <v>353</v>
      </c>
      <c r="E559" t="s">
        <v>31</v>
      </c>
      <c r="F559" t="s">
        <v>32</v>
      </c>
      <c r="G559">
        <v>13</v>
      </c>
      <c r="H559" s="21">
        <v>40576</v>
      </c>
      <c r="I559" t="s">
        <v>448</v>
      </c>
      <c r="J559">
        <v>54</v>
      </c>
      <c r="K559" s="21">
        <v>45619</v>
      </c>
      <c r="L559" t="s">
        <v>58</v>
      </c>
      <c r="T559" t="str">
        <f t="shared" si="33"/>
        <v>U14</v>
      </c>
      <c r="U559" t="str">
        <f t="shared" si="34"/>
        <v>&lt;54</v>
      </c>
      <c r="V559" t="str">
        <f t="shared" si="35"/>
        <v>U14M&lt;54</v>
      </c>
      <c r="W559" t="str">
        <f t="shared" si="36"/>
        <v>ROUGE</v>
      </c>
    </row>
    <row r="560" spans="1:23" x14ac:dyDescent="0.25">
      <c r="A560">
        <v>528435383</v>
      </c>
      <c r="B560" t="s">
        <v>38</v>
      </c>
      <c r="C560" t="s">
        <v>1154</v>
      </c>
      <c r="D560" t="s">
        <v>1155</v>
      </c>
      <c r="E560" t="s">
        <v>39</v>
      </c>
      <c r="F560" t="s">
        <v>32</v>
      </c>
      <c r="G560">
        <v>14</v>
      </c>
      <c r="H560" s="21">
        <v>40305</v>
      </c>
      <c r="I560" t="s">
        <v>509</v>
      </c>
      <c r="J560">
        <v>54</v>
      </c>
      <c r="K560" s="21">
        <v>45542</v>
      </c>
      <c r="L560" t="s">
        <v>46</v>
      </c>
      <c r="T560" t="str">
        <f t="shared" si="33"/>
        <v>U14</v>
      </c>
      <c r="U560" t="str">
        <f t="shared" si="34"/>
        <v>&lt;54</v>
      </c>
      <c r="V560" t="str">
        <f t="shared" si="35"/>
        <v>U14F&lt;54</v>
      </c>
      <c r="W560" t="str">
        <f t="shared" si="36"/>
        <v>VIOLET</v>
      </c>
    </row>
    <row r="561" spans="1:23" x14ac:dyDescent="0.25">
      <c r="A561">
        <v>535056332</v>
      </c>
      <c r="B561" t="s">
        <v>28</v>
      </c>
      <c r="C561" t="s">
        <v>283</v>
      </c>
      <c r="D561" t="s">
        <v>76</v>
      </c>
      <c r="E561" t="s">
        <v>31</v>
      </c>
      <c r="F561" t="s">
        <v>32</v>
      </c>
      <c r="G561">
        <v>12</v>
      </c>
      <c r="H561" s="21">
        <v>40916</v>
      </c>
      <c r="I561" t="s">
        <v>381</v>
      </c>
      <c r="J561">
        <v>10.4</v>
      </c>
      <c r="K561" s="21">
        <v>45599</v>
      </c>
      <c r="L561" t="s">
        <v>46</v>
      </c>
      <c r="T561" t="str">
        <f t="shared" si="33"/>
        <v>U12</v>
      </c>
      <c r="U561" t="str">
        <f t="shared" si="34"/>
        <v>&lt;12</v>
      </c>
      <c r="V561" t="str">
        <f t="shared" si="35"/>
        <v>U12M&lt;12</v>
      </c>
      <c r="W561" t="str">
        <f t="shared" si="36"/>
        <v>ROUGE</v>
      </c>
    </row>
    <row r="562" spans="1:23" x14ac:dyDescent="0.25">
      <c r="A562">
        <v>535144371</v>
      </c>
      <c r="B562" t="s">
        <v>28</v>
      </c>
      <c r="C562" t="s">
        <v>847</v>
      </c>
      <c r="D562" t="s">
        <v>848</v>
      </c>
      <c r="E562" t="s">
        <v>31</v>
      </c>
      <c r="F562" t="s">
        <v>32</v>
      </c>
      <c r="G562">
        <v>8</v>
      </c>
      <c r="H562" s="21">
        <v>42517</v>
      </c>
      <c r="I562" t="s">
        <v>33</v>
      </c>
      <c r="J562">
        <v>54</v>
      </c>
      <c r="K562" s="21">
        <v>45409</v>
      </c>
      <c r="L562" t="s">
        <v>58</v>
      </c>
      <c r="T562" t="str">
        <f t="shared" si="33"/>
        <v>U8</v>
      </c>
      <c r="U562" t="str">
        <f t="shared" si="34"/>
        <v>&lt;54</v>
      </c>
      <c r="V562" t="str">
        <f t="shared" si="35"/>
        <v>U8M&lt;54</v>
      </c>
      <c r="W562" t="str">
        <f t="shared" si="36"/>
        <v>ORANGE</v>
      </c>
    </row>
    <row r="563" spans="1:23" x14ac:dyDescent="0.25">
      <c r="A563">
        <v>539856363</v>
      </c>
      <c r="B563" t="s">
        <v>28</v>
      </c>
      <c r="C563" t="s">
        <v>849</v>
      </c>
      <c r="D563" t="s">
        <v>850</v>
      </c>
      <c r="E563" t="s">
        <v>31</v>
      </c>
      <c r="F563" t="s">
        <v>32</v>
      </c>
      <c r="G563">
        <v>7</v>
      </c>
      <c r="H563" s="21">
        <v>42857</v>
      </c>
      <c r="I563" t="s">
        <v>33</v>
      </c>
      <c r="J563">
        <v>54</v>
      </c>
      <c r="K563" s="21">
        <v>44875</v>
      </c>
      <c r="L563" t="s">
        <v>55</v>
      </c>
      <c r="T563" t="str">
        <f t="shared" si="33"/>
        <v>U8</v>
      </c>
      <c r="U563" t="str">
        <f t="shared" si="34"/>
        <v>&lt;54</v>
      </c>
      <c r="V563" t="str">
        <f t="shared" si="35"/>
        <v>U8M&lt;54</v>
      </c>
      <c r="W563" t="str">
        <f t="shared" si="36"/>
        <v>ORANGE</v>
      </c>
    </row>
    <row r="564" spans="1:23" x14ac:dyDescent="0.25">
      <c r="A564">
        <v>523191388</v>
      </c>
      <c r="B564" t="s">
        <v>28</v>
      </c>
      <c r="C564" t="s">
        <v>1156</v>
      </c>
      <c r="D564" t="s">
        <v>409</v>
      </c>
      <c r="E564" t="s">
        <v>31</v>
      </c>
      <c r="F564" t="s">
        <v>32</v>
      </c>
      <c r="G564">
        <v>7</v>
      </c>
      <c r="H564" s="21">
        <v>42841</v>
      </c>
      <c r="I564" t="s">
        <v>33</v>
      </c>
      <c r="J564">
        <v>54</v>
      </c>
      <c r="K564" s="21">
        <v>45492</v>
      </c>
      <c r="L564" t="s">
        <v>46</v>
      </c>
      <c r="T564" t="str">
        <f t="shared" si="33"/>
        <v>U8</v>
      </c>
      <c r="U564" t="str">
        <f t="shared" si="34"/>
        <v>&lt;54</v>
      </c>
      <c r="V564" t="str">
        <f t="shared" si="35"/>
        <v>U8M&lt;54</v>
      </c>
      <c r="W564" t="str">
        <f t="shared" si="36"/>
        <v>ORANGE</v>
      </c>
    </row>
    <row r="565" spans="1:23" x14ac:dyDescent="0.25">
      <c r="A565">
        <v>533721376</v>
      </c>
      <c r="B565" t="s">
        <v>38</v>
      </c>
      <c r="C565" t="s">
        <v>851</v>
      </c>
      <c r="D565" t="s">
        <v>248</v>
      </c>
      <c r="E565" t="s">
        <v>39</v>
      </c>
      <c r="F565" t="s">
        <v>32</v>
      </c>
      <c r="G565">
        <v>6</v>
      </c>
      <c r="H565" s="21">
        <v>43294</v>
      </c>
      <c r="I565" t="s">
        <v>33</v>
      </c>
      <c r="J565">
        <v>54</v>
      </c>
      <c r="K565" s="21">
        <v>45189</v>
      </c>
      <c r="L565" t="s">
        <v>43</v>
      </c>
      <c r="T565" t="str">
        <f t="shared" si="33"/>
        <v>U8</v>
      </c>
      <c r="U565" t="str">
        <f t="shared" si="34"/>
        <v>&lt;54</v>
      </c>
      <c r="V565" t="str">
        <f t="shared" si="35"/>
        <v>U8F&lt;54</v>
      </c>
      <c r="W565" t="str">
        <f t="shared" si="36"/>
        <v>ORANGE</v>
      </c>
    </row>
    <row r="566" spans="1:23" x14ac:dyDescent="0.25">
      <c r="A566">
        <v>540573362</v>
      </c>
      <c r="B566" t="s">
        <v>38</v>
      </c>
      <c r="C566" t="s">
        <v>852</v>
      </c>
      <c r="D566" t="s">
        <v>421</v>
      </c>
      <c r="E566" t="s">
        <v>39</v>
      </c>
      <c r="F566" t="s">
        <v>32</v>
      </c>
      <c r="G566">
        <v>12</v>
      </c>
      <c r="H566" s="21">
        <v>40995</v>
      </c>
      <c r="I566" t="s">
        <v>381</v>
      </c>
      <c r="J566">
        <v>54</v>
      </c>
      <c r="K566" s="21">
        <v>44883</v>
      </c>
      <c r="L566" t="s">
        <v>65</v>
      </c>
      <c r="T566" t="str">
        <f t="shared" si="33"/>
        <v>U12</v>
      </c>
      <c r="U566" t="str">
        <f t="shared" si="34"/>
        <v>&lt;54</v>
      </c>
      <c r="V566" t="str">
        <f t="shared" si="35"/>
        <v>U12F&lt;54</v>
      </c>
      <c r="W566" t="str">
        <f t="shared" si="36"/>
        <v>VIOLET</v>
      </c>
    </row>
    <row r="567" spans="1:23" x14ac:dyDescent="0.25">
      <c r="A567">
        <v>3573306</v>
      </c>
      <c r="B567" t="s">
        <v>28</v>
      </c>
      <c r="C567" t="s">
        <v>853</v>
      </c>
      <c r="D567" t="s">
        <v>154</v>
      </c>
      <c r="E567" t="s">
        <v>31</v>
      </c>
      <c r="F567" t="s">
        <v>32</v>
      </c>
      <c r="G567">
        <v>13</v>
      </c>
      <c r="H567" s="21">
        <v>40555</v>
      </c>
      <c r="I567" t="s">
        <v>448</v>
      </c>
      <c r="J567">
        <v>54</v>
      </c>
      <c r="K567" s="21">
        <v>45409</v>
      </c>
      <c r="L567" t="s">
        <v>58</v>
      </c>
      <c r="T567" t="str">
        <f t="shared" si="33"/>
        <v>U14</v>
      </c>
      <c r="U567" t="str">
        <f t="shared" si="34"/>
        <v>&lt;54</v>
      </c>
      <c r="V567" t="str">
        <f t="shared" si="35"/>
        <v>U14M&lt;54</v>
      </c>
      <c r="W567" t="str">
        <f t="shared" si="36"/>
        <v>ROUGE</v>
      </c>
    </row>
    <row r="568" spans="1:23" x14ac:dyDescent="0.25">
      <c r="A568">
        <v>533661271</v>
      </c>
      <c r="B568" t="s">
        <v>28</v>
      </c>
      <c r="C568" t="s">
        <v>853</v>
      </c>
      <c r="D568" t="s">
        <v>213</v>
      </c>
      <c r="E568" t="s">
        <v>31</v>
      </c>
      <c r="F568" t="s">
        <v>32</v>
      </c>
      <c r="G568">
        <v>15</v>
      </c>
      <c r="H568" s="21">
        <v>39815</v>
      </c>
      <c r="I568" t="s">
        <v>551</v>
      </c>
      <c r="J568">
        <v>54</v>
      </c>
      <c r="K568" s="21">
        <v>45409</v>
      </c>
      <c r="L568" t="s">
        <v>58</v>
      </c>
      <c r="T568" t="str">
        <f t="shared" si="33"/>
        <v>U16</v>
      </c>
      <c r="U568" t="str">
        <f t="shared" si="34"/>
        <v>&lt;54</v>
      </c>
      <c r="V568" t="str">
        <f t="shared" si="35"/>
        <v>U16M&lt;54</v>
      </c>
      <c r="W568" t="str">
        <f t="shared" si="36"/>
        <v>ROUGE</v>
      </c>
    </row>
    <row r="569" spans="1:23" x14ac:dyDescent="0.25">
      <c r="A569">
        <v>536105303</v>
      </c>
      <c r="B569" t="s">
        <v>38</v>
      </c>
      <c r="C569" t="s">
        <v>484</v>
      </c>
      <c r="D569" t="s">
        <v>485</v>
      </c>
      <c r="E569" t="s">
        <v>39</v>
      </c>
      <c r="F569" t="s">
        <v>32</v>
      </c>
      <c r="G569">
        <v>15</v>
      </c>
      <c r="H569" s="21">
        <v>39961</v>
      </c>
      <c r="I569" t="s">
        <v>564</v>
      </c>
      <c r="J569">
        <v>45</v>
      </c>
      <c r="K569" s="21">
        <v>45446</v>
      </c>
      <c r="L569" t="s">
        <v>62</v>
      </c>
      <c r="T569" t="str">
        <f t="shared" si="33"/>
        <v>U16</v>
      </c>
      <c r="U569" t="str">
        <f t="shared" si="34"/>
        <v>&lt;54</v>
      </c>
      <c r="V569" t="str">
        <f t="shared" si="35"/>
        <v>U16F&lt;54</v>
      </c>
      <c r="W569" t="str">
        <f t="shared" si="36"/>
        <v>VIOLET</v>
      </c>
    </row>
    <row r="570" spans="1:23" x14ac:dyDescent="0.25">
      <c r="A570">
        <v>529872373</v>
      </c>
      <c r="B570" t="s">
        <v>28</v>
      </c>
      <c r="C570" t="s">
        <v>854</v>
      </c>
      <c r="D570" t="s">
        <v>154</v>
      </c>
      <c r="E570" t="s">
        <v>31</v>
      </c>
      <c r="F570" t="s">
        <v>32</v>
      </c>
      <c r="G570">
        <v>8</v>
      </c>
      <c r="H570" s="21">
        <v>42427</v>
      </c>
      <c r="I570" t="s">
        <v>33</v>
      </c>
      <c r="J570">
        <v>54</v>
      </c>
      <c r="K570" s="21">
        <v>45172</v>
      </c>
      <c r="L570" t="s">
        <v>113</v>
      </c>
      <c r="T570" t="str">
        <f t="shared" si="33"/>
        <v>U8</v>
      </c>
      <c r="U570" t="str">
        <f t="shared" si="34"/>
        <v>&lt;54</v>
      </c>
      <c r="V570" t="str">
        <f t="shared" si="35"/>
        <v>U8M&lt;54</v>
      </c>
      <c r="W570" t="str">
        <f t="shared" si="36"/>
        <v>ORANGE</v>
      </c>
    </row>
    <row r="571" spans="1:23" x14ac:dyDescent="0.25">
      <c r="A571">
        <v>48905387</v>
      </c>
      <c r="B571" t="s">
        <v>28</v>
      </c>
      <c r="C571" t="s">
        <v>1157</v>
      </c>
      <c r="D571" t="s">
        <v>94</v>
      </c>
      <c r="E571" t="s">
        <v>31</v>
      </c>
      <c r="F571" t="s">
        <v>32</v>
      </c>
      <c r="G571">
        <v>9</v>
      </c>
      <c r="H571" s="21">
        <v>42251</v>
      </c>
      <c r="I571" t="s">
        <v>195</v>
      </c>
      <c r="J571">
        <v>54</v>
      </c>
      <c r="K571" s="21">
        <v>45619</v>
      </c>
      <c r="L571" t="s">
        <v>55</v>
      </c>
      <c r="T571" t="str">
        <f t="shared" si="33"/>
        <v>U10</v>
      </c>
      <c r="U571" t="str">
        <f t="shared" si="34"/>
        <v>&lt;54</v>
      </c>
      <c r="V571" t="str">
        <f t="shared" si="35"/>
        <v>U10M&lt;54</v>
      </c>
      <c r="W571" t="str">
        <f t="shared" si="36"/>
        <v>ORANGE</v>
      </c>
    </row>
    <row r="572" spans="1:23" x14ac:dyDescent="0.25">
      <c r="A572">
        <v>41568348</v>
      </c>
      <c r="B572" t="s">
        <v>28</v>
      </c>
      <c r="C572" t="s">
        <v>354</v>
      </c>
      <c r="D572" t="s">
        <v>355</v>
      </c>
      <c r="E572" t="s">
        <v>31</v>
      </c>
      <c r="F572" t="s">
        <v>32</v>
      </c>
      <c r="G572">
        <v>13</v>
      </c>
      <c r="H572" s="21">
        <v>40548</v>
      </c>
      <c r="I572" t="s">
        <v>448</v>
      </c>
      <c r="J572">
        <v>45.6</v>
      </c>
      <c r="K572" s="21">
        <v>45451</v>
      </c>
      <c r="L572" t="s">
        <v>62</v>
      </c>
      <c r="T572" t="str">
        <f t="shared" si="33"/>
        <v>U14</v>
      </c>
      <c r="U572" t="str">
        <f t="shared" si="34"/>
        <v>&lt;54</v>
      </c>
      <c r="V572" t="str">
        <f t="shared" si="35"/>
        <v>U14M&lt;54</v>
      </c>
      <c r="W572" t="str">
        <f t="shared" si="36"/>
        <v>ROUGE</v>
      </c>
    </row>
    <row r="573" spans="1:23" x14ac:dyDescent="0.25">
      <c r="A573">
        <v>47733359</v>
      </c>
      <c r="B573" t="s">
        <v>28</v>
      </c>
      <c r="C573" t="s">
        <v>104</v>
      </c>
      <c r="D573" t="s">
        <v>76</v>
      </c>
      <c r="E573" t="s">
        <v>31</v>
      </c>
      <c r="F573" t="s">
        <v>32</v>
      </c>
      <c r="G573">
        <v>12</v>
      </c>
      <c r="H573" s="21">
        <v>41183</v>
      </c>
      <c r="I573" t="s">
        <v>381</v>
      </c>
      <c r="J573">
        <v>22.3</v>
      </c>
      <c r="K573" s="21">
        <v>45557</v>
      </c>
      <c r="L573" t="s">
        <v>40</v>
      </c>
      <c r="T573" t="str">
        <f t="shared" si="33"/>
        <v>U12</v>
      </c>
      <c r="U573" t="str">
        <f t="shared" si="34"/>
        <v>&lt;24</v>
      </c>
      <c r="V573" t="str">
        <f t="shared" si="35"/>
        <v>U12M&lt;24</v>
      </c>
      <c r="W573" t="str">
        <f t="shared" si="36"/>
        <v>ROUGE</v>
      </c>
    </row>
    <row r="574" spans="1:23" x14ac:dyDescent="0.25">
      <c r="A574">
        <v>538230370</v>
      </c>
      <c r="B574" t="s">
        <v>47</v>
      </c>
      <c r="C574" t="s">
        <v>855</v>
      </c>
      <c r="D574" t="s">
        <v>856</v>
      </c>
      <c r="E574" t="s">
        <v>39</v>
      </c>
      <c r="F574" t="s">
        <v>32</v>
      </c>
      <c r="G574">
        <v>17</v>
      </c>
      <c r="H574" s="21">
        <v>39157</v>
      </c>
      <c r="I574" t="s">
        <v>642</v>
      </c>
      <c r="J574">
        <v>46.2</v>
      </c>
      <c r="K574" s="21">
        <v>45533</v>
      </c>
      <c r="L574" t="s">
        <v>46</v>
      </c>
      <c r="T574" t="str">
        <f t="shared" si="33"/>
        <v>U18</v>
      </c>
      <c r="U574" t="str">
        <f t="shared" si="34"/>
        <v>&lt;54</v>
      </c>
      <c r="V574" t="str">
        <f t="shared" si="35"/>
        <v>U18F&lt;54</v>
      </c>
      <c r="W574" t="str">
        <f t="shared" si="36"/>
        <v>VIOLET</v>
      </c>
    </row>
    <row r="575" spans="1:23" x14ac:dyDescent="0.25">
      <c r="A575">
        <v>41524382</v>
      </c>
      <c r="B575" t="s">
        <v>28</v>
      </c>
      <c r="C575" t="s">
        <v>1158</v>
      </c>
      <c r="D575" t="s">
        <v>64</v>
      </c>
      <c r="E575" t="s">
        <v>31</v>
      </c>
      <c r="F575" t="s">
        <v>32</v>
      </c>
      <c r="G575">
        <v>18</v>
      </c>
      <c r="H575" s="21">
        <v>39069</v>
      </c>
      <c r="I575" t="s">
        <v>671</v>
      </c>
      <c r="J575">
        <v>23.1</v>
      </c>
      <c r="K575" s="21">
        <v>45446</v>
      </c>
      <c r="L575" t="s">
        <v>62</v>
      </c>
      <c r="T575" t="str">
        <f t="shared" si="33"/>
        <v>U18</v>
      </c>
      <c r="U575" t="str">
        <f t="shared" si="34"/>
        <v>&lt;24</v>
      </c>
      <c r="V575" t="str">
        <f t="shared" si="35"/>
        <v>U18M&lt;24</v>
      </c>
      <c r="W575" t="str">
        <f t="shared" si="36"/>
        <v>BLEU</v>
      </c>
    </row>
    <row r="576" spans="1:23" x14ac:dyDescent="0.25">
      <c r="A576">
        <v>48931332</v>
      </c>
      <c r="B576" t="s">
        <v>28</v>
      </c>
      <c r="C576" t="s">
        <v>1159</v>
      </c>
      <c r="D576" t="s">
        <v>775</v>
      </c>
      <c r="E576" t="s">
        <v>31</v>
      </c>
      <c r="F576" t="s">
        <v>32</v>
      </c>
      <c r="G576">
        <v>12</v>
      </c>
      <c r="H576" s="21">
        <v>41147</v>
      </c>
      <c r="I576" t="s">
        <v>381</v>
      </c>
      <c r="J576">
        <v>45.6</v>
      </c>
      <c r="K576" s="21">
        <v>44983</v>
      </c>
      <c r="L576" t="s">
        <v>113</v>
      </c>
      <c r="T576" t="str">
        <f t="shared" si="33"/>
        <v>U12</v>
      </c>
      <c r="U576" t="str">
        <f t="shared" si="34"/>
        <v>&lt;54</v>
      </c>
      <c r="V576" t="str">
        <f t="shared" si="35"/>
        <v>U12M&lt;54</v>
      </c>
      <c r="W576" t="str">
        <f t="shared" si="36"/>
        <v>VIOLET</v>
      </c>
    </row>
    <row r="577" spans="1:23" x14ac:dyDescent="0.25">
      <c r="A577">
        <v>526246340</v>
      </c>
      <c r="B577" t="s">
        <v>38</v>
      </c>
      <c r="C577" t="s">
        <v>416</v>
      </c>
      <c r="D577" t="s">
        <v>417</v>
      </c>
      <c r="E577" t="s">
        <v>39</v>
      </c>
      <c r="F577" t="s">
        <v>32</v>
      </c>
      <c r="G577">
        <v>14</v>
      </c>
      <c r="H577" s="21">
        <v>40532</v>
      </c>
      <c r="I577" t="s">
        <v>509</v>
      </c>
      <c r="J577">
        <v>43.4</v>
      </c>
      <c r="K577" s="21">
        <v>45455</v>
      </c>
      <c r="L577" t="s">
        <v>55</v>
      </c>
      <c r="T577" t="str">
        <f t="shared" si="33"/>
        <v>U14</v>
      </c>
      <c r="U577" t="str">
        <f t="shared" si="34"/>
        <v>&lt;54</v>
      </c>
      <c r="V577" t="str">
        <f t="shared" si="35"/>
        <v>U14F&lt;54</v>
      </c>
      <c r="W577" t="str">
        <f t="shared" si="36"/>
        <v>VIOLET</v>
      </c>
    </row>
    <row r="578" spans="1:23" x14ac:dyDescent="0.25">
      <c r="A578">
        <v>534768360</v>
      </c>
      <c r="B578" t="s">
        <v>47</v>
      </c>
      <c r="C578" t="s">
        <v>416</v>
      </c>
      <c r="D578" t="s">
        <v>132</v>
      </c>
      <c r="E578" t="s">
        <v>39</v>
      </c>
      <c r="F578" t="s">
        <v>32</v>
      </c>
      <c r="G578">
        <v>12</v>
      </c>
      <c r="H578" s="21">
        <v>41152</v>
      </c>
      <c r="I578" t="s">
        <v>381</v>
      </c>
      <c r="J578">
        <v>54</v>
      </c>
      <c r="K578" s="21">
        <v>44839</v>
      </c>
      <c r="L578" t="s">
        <v>34</v>
      </c>
      <c r="T578" t="str">
        <f t="shared" si="33"/>
        <v>U12</v>
      </c>
      <c r="U578" t="str">
        <f t="shared" si="34"/>
        <v>&lt;54</v>
      </c>
      <c r="V578" t="str">
        <f t="shared" si="35"/>
        <v>U12F&lt;54</v>
      </c>
      <c r="W578" t="str">
        <f t="shared" si="36"/>
        <v>VIOLET</v>
      </c>
    </row>
    <row r="579" spans="1:23" x14ac:dyDescent="0.25">
      <c r="A579">
        <v>512612381</v>
      </c>
      <c r="B579" t="s">
        <v>28</v>
      </c>
      <c r="C579" t="s">
        <v>416</v>
      </c>
      <c r="D579" t="s">
        <v>1160</v>
      </c>
      <c r="E579" t="s">
        <v>31</v>
      </c>
      <c r="F579" t="s">
        <v>32</v>
      </c>
      <c r="G579">
        <v>15</v>
      </c>
      <c r="H579" s="21">
        <v>40104</v>
      </c>
      <c r="I579" t="s">
        <v>551</v>
      </c>
      <c r="J579">
        <v>54</v>
      </c>
      <c r="K579" s="21">
        <v>45401</v>
      </c>
      <c r="L579" t="s">
        <v>113</v>
      </c>
      <c r="T579" t="str">
        <f t="shared" ref="T579:T642" si="37">IF(LEFT(I579,4)="ENFA","U8",IF(LEFT(I579,4)="POUC","U10",IF(LEFT(I579,4)="POUS","U12",IF(LEFT(I579,4)="BENJ","U14",IF(LEFT(I579,4)="MINI","U16",IF(LEFT(I579,4)="CADE","U18"))))))</f>
        <v>U16</v>
      </c>
      <c r="U579" t="str">
        <f t="shared" ref="U579:U642" si="38">IF(J579&lt;12,"&lt;12",IF(J579&lt;24,"&lt;24",IF(J579&lt;55,"&lt;54")))</f>
        <v>&lt;54</v>
      </c>
      <c r="V579" t="str">
        <f t="shared" ref="V579:V642" si="39">_xlfn.CONCAT(T579,E579,U579)</f>
        <v>U16M&lt;54</v>
      </c>
      <c r="W579" t="str">
        <f t="shared" ref="W579:W642" si="40">IF(LEFT(V579,2)="U8","ORANGE",IF(V579="U10M&lt;54","ORANGE",IF(V579="U10F&lt;54","ORANGE",IF(V579="U10M&lt;24","ROUGE",IF(V579="U10F&lt;24","VIOLET",IF(V579="U10M&lt;12","ROUGE",IF(V579="U10F&lt;12","VIOLET",IF(V579="U12M&lt;54","VIOLET",IF(V579="U12F&lt;54","VIOLET",IF(V579="U12M&lt;24","ROUGE",IF(V579="U12F&lt;24","VIOLET",IF(V579="U12M&lt;12","ROUGE",IF(V579="U12F&lt;12","ROUGE",IF(V579="U14M&lt;54","ROUGE",IF(V579="U14F&lt;54","VIOLET",IF(V579="U14M&lt;24","BLEU",IF(V579="U14F&lt;24","ROUGE",IF(V579="U14M&lt;12","JAUNE",IF(V579="U14F&lt;12","ROUGE",IF(V579="U16M&lt;54","ROUGE",IF(V579="U16F&lt;54","VIOLET",IF(V579="U16M&lt;24","BLEU",IF(V579="U16F&lt;24","ROUGE",IF(V579="U16M&lt;12","JAUNE",IF(V579="U16F&lt;12","ROUGE",IF(V579="U18M&lt;54","ROUGE",IF(V579="U18F&lt;54","VIOLET",IF(V579="U18M&lt;24","BLEU",IF(V579="U18F&lt;24","ROUGE",IF(V579="U18M&lt;12","JAUNE",IF(V579="U18F&lt;12","ROUGE")))))))))))))))))))))))))))))))</f>
        <v>ROUGE</v>
      </c>
    </row>
    <row r="580" spans="1:23" x14ac:dyDescent="0.25">
      <c r="A580">
        <v>534635360</v>
      </c>
      <c r="B580" t="s">
        <v>47</v>
      </c>
      <c r="C580" t="s">
        <v>416</v>
      </c>
      <c r="D580" t="s">
        <v>694</v>
      </c>
      <c r="E580" t="s">
        <v>39</v>
      </c>
      <c r="F580" t="s">
        <v>32</v>
      </c>
      <c r="G580">
        <v>9</v>
      </c>
      <c r="H580" s="21">
        <v>42287</v>
      </c>
      <c r="I580" t="s">
        <v>195</v>
      </c>
      <c r="J580">
        <v>54</v>
      </c>
      <c r="K580" s="21">
        <v>44839</v>
      </c>
      <c r="L580" t="s">
        <v>34</v>
      </c>
      <c r="T580" t="str">
        <f t="shared" si="37"/>
        <v>U10</v>
      </c>
      <c r="U580" t="str">
        <f t="shared" si="38"/>
        <v>&lt;54</v>
      </c>
      <c r="V580" t="str">
        <f t="shared" si="39"/>
        <v>U10F&lt;54</v>
      </c>
      <c r="W580" t="str">
        <f t="shared" si="40"/>
        <v>ORANGE</v>
      </c>
    </row>
    <row r="581" spans="1:23" x14ac:dyDescent="0.25">
      <c r="A581">
        <v>527498380</v>
      </c>
      <c r="B581" t="s">
        <v>28</v>
      </c>
      <c r="C581" t="s">
        <v>356</v>
      </c>
      <c r="D581" t="s">
        <v>615</v>
      </c>
      <c r="E581" t="s">
        <v>31</v>
      </c>
      <c r="F581" t="s">
        <v>32</v>
      </c>
      <c r="G581">
        <v>14</v>
      </c>
      <c r="H581" s="21">
        <v>40394</v>
      </c>
      <c r="I581" t="s">
        <v>509</v>
      </c>
      <c r="J581">
        <v>52.2</v>
      </c>
      <c r="K581" s="21">
        <v>45567</v>
      </c>
      <c r="L581" t="s">
        <v>34</v>
      </c>
      <c r="T581" t="str">
        <f t="shared" si="37"/>
        <v>U14</v>
      </c>
      <c r="U581" t="str">
        <f t="shared" si="38"/>
        <v>&lt;54</v>
      </c>
      <c r="V581" t="str">
        <f t="shared" si="39"/>
        <v>U14M&lt;54</v>
      </c>
      <c r="W581" t="str">
        <f t="shared" si="40"/>
        <v>ROUGE</v>
      </c>
    </row>
    <row r="582" spans="1:23" x14ac:dyDescent="0.25">
      <c r="A582">
        <v>42860389</v>
      </c>
      <c r="B582" t="s">
        <v>38</v>
      </c>
      <c r="C582" t="s">
        <v>356</v>
      </c>
      <c r="D582" t="s">
        <v>962</v>
      </c>
      <c r="E582" t="s">
        <v>39</v>
      </c>
      <c r="F582" t="s">
        <v>32</v>
      </c>
      <c r="G582">
        <v>8</v>
      </c>
      <c r="H582" s="21">
        <v>42596</v>
      </c>
      <c r="I582" t="s">
        <v>33</v>
      </c>
      <c r="J582">
        <v>54</v>
      </c>
      <c r="K582" s="21">
        <v>45567</v>
      </c>
      <c r="L582" t="s">
        <v>34</v>
      </c>
      <c r="T582" t="str">
        <f t="shared" si="37"/>
        <v>U8</v>
      </c>
      <c r="U582" t="str">
        <f t="shared" si="38"/>
        <v>&lt;54</v>
      </c>
      <c r="V582" t="str">
        <f t="shared" si="39"/>
        <v>U8F&lt;54</v>
      </c>
      <c r="W582" t="str">
        <f t="shared" si="40"/>
        <v>ORANGE</v>
      </c>
    </row>
    <row r="583" spans="1:23" x14ac:dyDescent="0.25">
      <c r="A583">
        <v>526240337</v>
      </c>
      <c r="B583" t="s">
        <v>28</v>
      </c>
      <c r="C583" t="s">
        <v>356</v>
      </c>
      <c r="D583" t="s">
        <v>75</v>
      </c>
      <c r="E583" t="s">
        <v>31</v>
      </c>
      <c r="F583" t="s">
        <v>32</v>
      </c>
      <c r="G583">
        <v>13</v>
      </c>
      <c r="H583" s="21">
        <v>40818</v>
      </c>
      <c r="I583" t="s">
        <v>448</v>
      </c>
      <c r="J583">
        <v>9.1</v>
      </c>
      <c r="K583" s="21">
        <v>45571</v>
      </c>
      <c r="L583" t="s">
        <v>34</v>
      </c>
      <c r="T583" t="str">
        <f t="shared" si="37"/>
        <v>U14</v>
      </c>
      <c r="U583" t="str">
        <f t="shared" si="38"/>
        <v>&lt;12</v>
      </c>
      <c r="V583" t="str">
        <f t="shared" si="39"/>
        <v>U14M&lt;12</v>
      </c>
      <c r="W583" t="str">
        <f t="shared" si="40"/>
        <v>JAUNE</v>
      </c>
    </row>
    <row r="584" spans="1:23" x14ac:dyDescent="0.25">
      <c r="A584">
        <v>523177386</v>
      </c>
      <c r="B584" t="s">
        <v>28</v>
      </c>
      <c r="C584" t="s">
        <v>1161</v>
      </c>
      <c r="D584" t="s">
        <v>145</v>
      </c>
      <c r="E584" t="s">
        <v>31</v>
      </c>
      <c r="F584" t="s">
        <v>32</v>
      </c>
      <c r="G584">
        <v>11</v>
      </c>
      <c r="H584" s="21">
        <v>41523</v>
      </c>
      <c r="I584" t="s">
        <v>314</v>
      </c>
      <c r="J584">
        <v>54</v>
      </c>
      <c r="K584" s="21">
        <v>45493</v>
      </c>
      <c r="L584" t="s">
        <v>46</v>
      </c>
      <c r="T584" t="str">
        <f t="shared" si="37"/>
        <v>U12</v>
      </c>
      <c r="U584" t="str">
        <f t="shared" si="38"/>
        <v>&lt;54</v>
      </c>
      <c r="V584" t="str">
        <f t="shared" si="39"/>
        <v>U12M&lt;54</v>
      </c>
      <c r="W584" t="str">
        <f t="shared" si="40"/>
        <v>VIOLET</v>
      </c>
    </row>
    <row r="585" spans="1:23" x14ac:dyDescent="0.25">
      <c r="A585">
        <v>43860354</v>
      </c>
      <c r="B585" t="s">
        <v>28</v>
      </c>
      <c r="C585" t="s">
        <v>164</v>
      </c>
      <c r="D585" t="s">
        <v>165</v>
      </c>
      <c r="E585" t="s">
        <v>31</v>
      </c>
      <c r="F585" t="s">
        <v>32</v>
      </c>
      <c r="G585">
        <v>10</v>
      </c>
      <c r="H585" s="21">
        <v>41835</v>
      </c>
      <c r="I585" t="s">
        <v>252</v>
      </c>
      <c r="J585">
        <v>54</v>
      </c>
      <c r="K585" s="21">
        <v>45115</v>
      </c>
      <c r="L585" t="s">
        <v>65</v>
      </c>
      <c r="T585" t="str">
        <f t="shared" si="37"/>
        <v>U10</v>
      </c>
      <c r="U585" t="str">
        <f t="shared" si="38"/>
        <v>&lt;54</v>
      </c>
      <c r="V585" t="str">
        <f t="shared" si="39"/>
        <v>U10M&lt;54</v>
      </c>
      <c r="W585" t="str">
        <f t="shared" si="40"/>
        <v>ORANGE</v>
      </c>
    </row>
    <row r="586" spans="1:23" x14ac:dyDescent="0.25">
      <c r="A586">
        <v>515661368</v>
      </c>
      <c r="B586" t="s">
        <v>28</v>
      </c>
      <c r="C586" t="s">
        <v>536</v>
      </c>
      <c r="D586" t="s">
        <v>44</v>
      </c>
      <c r="E586" t="s">
        <v>31</v>
      </c>
      <c r="F586" t="s">
        <v>32</v>
      </c>
      <c r="G586">
        <v>16</v>
      </c>
      <c r="H586" s="21">
        <v>39658</v>
      </c>
      <c r="I586" t="s">
        <v>590</v>
      </c>
      <c r="J586">
        <v>30.2</v>
      </c>
      <c r="K586" s="21">
        <v>45616</v>
      </c>
      <c r="L586" t="s">
        <v>55</v>
      </c>
      <c r="T586" t="str">
        <f t="shared" si="37"/>
        <v>U16</v>
      </c>
      <c r="U586" t="str">
        <f t="shared" si="38"/>
        <v>&lt;54</v>
      </c>
      <c r="V586" t="str">
        <f t="shared" si="39"/>
        <v>U16M&lt;54</v>
      </c>
      <c r="W586" t="str">
        <f t="shared" si="40"/>
        <v>ROUGE</v>
      </c>
    </row>
    <row r="587" spans="1:23" x14ac:dyDescent="0.25">
      <c r="A587">
        <v>532501365</v>
      </c>
      <c r="B587" t="s">
        <v>28</v>
      </c>
      <c r="C587" t="s">
        <v>418</v>
      </c>
      <c r="D587" t="s">
        <v>419</v>
      </c>
      <c r="E587" t="s">
        <v>31</v>
      </c>
      <c r="F587" t="s">
        <v>32</v>
      </c>
      <c r="G587">
        <v>14</v>
      </c>
      <c r="H587" s="21">
        <v>40363</v>
      </c>
      <c r="I587" t="s">
        <v>509</v>
      </c>
      <c r="J587">
        <v>54</v>
      </c>
      <c r="K587" s="21">
        <v>45619</v>
      </c>
      <c r="L587" t="s">
        <v>58</v>
      </c>
      <c r="T587" t="str">
        <f t="shared" si="37"/>
        <v>U14</v>
      </c>
      <c r="U587" t="str">
        <f t="shared" si="38"/>
        <v>&lt;54</v>
      </c>
      <c r="V587" t="str">
        <f t="shared" si="39"/>
        <v>U14M&lt;54</v>
      </c>
      <c r="W587" t="str">
        <f t="shared" si="40"/>
        <v>ROUGE</v>
      </c>
    </row>
    <row r="588" spans="1:23" x14ac:dyDescent="0.25">
      <c r="A588">
        <v>531638274</v>
      </c>
      <c r="B588" t="s">
        <v>28</v>
      </c>
      <c r="C588" t="s">
        <v>537</v>
      </c>
      <c r="D588" t="s">
        <v>538</v>
      </c>
      <c r="E588" t="s">
        <v>31</v>
      </c>
      <c r="F588" t="s">
        <v>32</v>
      </c>
      <c r="G588">
        <v>16</v>
      </c>
      <c r="H588" s="21">
        <v>39580</v>
      </c>
      <c r="I588" t="s">
        <v>590</v>
      </c>
      <c r="J588">
        <v>-1.8</v>
      </c>
      <c r="K588" s="21">
        <v>45586</v>
      </c>
      <c r="L588" t="s">
        <v>34</v>
      </c>
      <c r="T588" t="str">
        <f t="shared" si="37"/>
        <v>U16</v>
      </c>
      <c r="U588" t="str">
        <f t="shared" si="38"/>
        <v>&lt;12</v>
      </c>
      <c r="V588" t="str">
        <f t="shared" si="39"/>
        <v>U16M&lt;12</v>
      </c>
      <c r="W588" t="str">
        <f t="shared" si="40"/>
        <v>JAUNE</v>
      </c>
    </row>
    <row r="589" spans="1:23" x14ac:dyDescent="0.25">
      <c r="A589">
        <v>542130372</v>
      </c>
      <c r="B589" t="s">
        <v>28</v>
      </c>
      <c r="C589" t="s">
        <v>857</v>
      </c>
      <c r="D589" t="s">
        <v>157</v>
      </c>
      <c r="E589" t="s">
        <v>31</v>
      </c>
      <c r="F589" t="s">
        <v>32</v>
      </c>
      <c r="G589">
        <v>7</v>
      </c>
      <c r="H589" s="21">
        <v>42821</v>
      </c>
      <c r="I589" t="s">
        <v>33</v>
      </c>
      <c r="J589">
        <v>54</v>
      </c>
      <c r="K589" s="21">
        <v>45233</v>
      </c>
      <c r="L589" t="s">
        <v>65</v>
      </c>
      <c r="T589" t="str">
        <f t="shared" si="37"/>
        <v>U8</v>
      </c>
      <c r="U589" t="str">
        <f t="shared" si="38"/>
        <v>&lt;54</v>
      </c>
      <c r="V589" t="str">
        <f t="shared" si="39"/>
        <v>U8M&lt;54</v>
      </c>
      <c r="W589" t="str">
        <f t="shared" si="40"/>
        <v>ORANGE</v>
      </c>
    </row>
    <row r="590" spans="1:23" x14ac:dyDescent="0.25">
      <c r="A590">
        <v>542131371</v>
      </c>
      <c r="B590" t="s">
        <v>28</v>
      </c>
      <c r="C590" t="s">
        <v>857</v>
      </c>
      <c r="D590" t="s">
        <v>858</v>
      </c>
      <c r="E590" t="s">
        <v>31</v>
      </c>
      <c r="F590" t="s">
        <v>32</v>
      </c>
      <c r="G590">
        <v>10</v>
      </c>
      <c r="H590" s="21">
        <v>41820</v>
      </c>
      <c r="I590" t="s">
        <v>252</v>
      </c>
      <c r="J590">
        <v>54</v>
      </c>
      <c r="K590" s="21">
        <v>45451</v>
      </c>
      <c r="L590" t="s">
        <v>65</v>
      </c>
      <c r="T590" t="str">
        <f t="shared" si="37"/>
        <v>U10</v>
      </c>
      <c r="U590" t="str">
        <f t="shared" si="38"/>
        <v>&lt;54</v>
      </c>
      <c r="V590" t="str">
        <f t="shared" si="39"/>
        <v>U10M&lt;54</v>
      </c>
      <c r="W590" t="str">
        <f t="shared" si="40"/>
        <v>ORANGE</v>
      </c>
    </row>
    <row r="591" spans="1:23" x14ac:dyDescent="0.25">
      <c r="A591">
        <v>47341350</v>
      </c>
      <c r="B591" t="s">
        <v>38</v>
      </c>
      <c r="C591" t="s">
        <v>1162</v>
      </c>
      <c r="D591" t="s">
        <v>1124</v>
      </c>
      <c r="E591" t="s">
        <v>39</v>
      </c>
      <c r="F591" t="s">
        <v>32</v>
      </c>
      <c r="G591">
        <v>12</v>
      </c>
      <c r="H591" s="21">
        <v>41104</v>
      </c>
      <c r="I591" t="s">
        <v>381</v>
      </c>
      <c r="J591">
        <v>54</v>
      </c>
      <c r="K591" s="21">
        <v>44246</v>
      </c>
      <c r="L591" t="s">
        <v>46</v>
      </c>
      <c r="T591" t="str">
        <f t="shared" si="37"/>
        <v>U12</v>
      </c>
      <c r="U591" t="str">
        <f t="shared" si="38"/>
        <v>&lt;54</v>
      </c>
      <c r="V591" t="str">
        <f t="shared" si="39"/>
        <v>U12F&lt;54</v>
      </c>
      <c r="W591" t="str">
        <f t="shared" si="40"/>
        <v>VIOLET</v>
      </c>
    </row>
    <row r="592" spans="1:23" x14ac:dyDescent="0.25">
      <c r="A592">
        <v>543722374</v>
      </c>
      <c r="B592" t="s">
        <v>28</v>
      </c>
      <c r="C592" t="s">
        <v>859</v>
      </c>
      <c r="D592" t="s">
        <v>75</v>
      </c>
      <c r="E592" t="s">
        <v>31</v>
      </c>
      <c r="F592" t="s">
        <v>32</v>
      </c>
      <c r="G592">
        <v>11</v>
      </c>
      <c r="H592" s="21">
        <v>41540</v>
      </c>
      <c r="I592" t="s">
        <v>314</v>
      </c>
      <c r="J592">
        <v>46.6</v>
      </c>
      <c r="K592" s="21">
        <v>45458</v>
      </c>
      <c r="L592" t="s">
        <v>55</v>
      </c>
      <c r="T592" t="str">
        <f t="shared" si="37"/>
        <v>U12</v>
      </c>
      <c r="U592" t="str">
        <f t="shared" si="38"/>
        <v>&lt;54</v>
      </c>
      <c r="V592" t="str">
        <f t="shared" si="39"/>
        <v>U12M&lt;54</v>
      </c>
      <c r="W592" t="str">
        <f t="shared" si="40"/>
        <v>VIOLET</v>
      </c>
    </row>
    <row r="593" spans="1:23" x14ac:dyDescent="0.25">
      <c r="A593">
        <v>535060336</v>
      </c>
      <c r="B593" t="s">
        <v>38</v>
      </c>
      <c r="C593" t="s">
        <v>284</v>
      </c>
      <c r="D593" t="s">
        <v>285</v>
      </c>
      <c r="E593" t="s">
        <v>39</v>
      </c>
      <c r="F593" t="s">
        <v>32</v>
      </c>
      <c r="G593">
        <v>12</v>
      </c>
      <c r="H593" s="21">
        <v>41004</v>
      </c>
      <c r="I593" t="s">
        <v>381</v>
      </c>
      <c r="J593">
        <v>45.7</v>
      </c>
      <c r="K593" s="21">
        <v>45465</v>
      </c>
      <c r="L593" t="s">
        <v>65</v>
      </c>
      <c r="T593" t="str">
        <f t="shared" si="37"/>
        <v>U12</v>
      </c>
      <c r="U593" t="str">
        <f t="shared" si="38"/>
        <v>&lt;54</v>
      </c>
      <c r="V593" t="str">
        <f t="shared" si="39"/>
        <v>U12F&lt;54</v>
      </c>
      <c r="W593" t="str">
        <f t="shared" si="40"/>
        <v>VIOLET</v>
      </c>
    </row>
    <row r="594" spans="1:23" x14ac:dyDescent="0.25">
      <c r="A594">
        <v>515240358</v>
      </c>
      <c r="B594" t="s">
        <v>28</v>
      </c>
      <c r="C594" t="s">
        <v>623</v>
      </c>
      <c r="D594" t="s">
        <v>373</v>
      </c>
      <c r="E594" t="s">
        <v>31</v>
      </c>
      <c r="F594" t="s">
        <v>32</v>
      </c>
      <c r="G594">
        <v>18</v>
      </c>
      <c r="H594" s="21">
        <v>38873</v>
      </c>
      <c r="I594" t="s">
        <v>671</v>
      </c>
      <c r="J594">
        <v>54</v>
      </c>
      <c r="K594" s="21">
        <v>44303</v>
      </c>
      <c r="L594" t="s">
        <v>388</v>
      </c>
      <c r="T594" t="str">
        <f t="shared" si="37"/>
        <v>U18</v>
      </c>
      <c r="U594" t="str">
        <f t="shared" si="38"/>
        <v>&lt;54</v>
      </c>
      <c r="V594" t="str">
        <f t="shared" si="39"/>
        <v>U18M&lt;54</v>
      </c>
      <c r="W594" t="str">
        <f t="shared" si="40"/>
        <v>ROUGE</v>
      </c>
    </row>
    <row r="595" spans="1:23" x14ac:dyDescent="0.25">
      <c r="A595">
        <v>3363300</v>
      </c>
      <c r="B595" t="s">
        <v>38</v>
      </c>
      <c r="C595" t="s">
        <v>486</v>
      </c>
      <c r="D595" t="s">
        <v>487</v>
      </c>
      <c r="E595" t="s">
        <v>39</v>
      </c>
      <c r="F595" t="s">
        <v>32</v>
      </c>
      <c r="G595">
        <v>15</v>
      </c>
      <c r="H595" s="21">
        <v>39921</v>
      </c>
      <c r="I595" t="s">
        <v>564</v>
      </c>
      <c r="J595">
        <v>38.200000000000003</v>
      </c>
      <c r="K595" s="21">
        <v>45571</v>
      </c>
      <c r="L595" t="s">
        <v>40</v>
      </c>
      <c r="T595" t="str">
        <f t="shared" si="37"/>
        <v>U16</v>
      </c>
      <c r="U595" t="str">
        <f t="shared" si="38"/>
        <v>&lt;54</v>
      </c>
      <c r="V595" t="str">
        <f t="shared" si="39"/>
        <v>U16F&lt;54</v>
      </c>
      <c r="W595" t="str">
        <f t="shared" si="40"/>
        <v>VIOLET</v>
      </c>
    </row>
    <row r="596" spans="1:23" x14ac:dyDescent="0.25">
      <c r="A596">
        <v>41534381</v>
      </c>
      <c r="B596" t="s">
        <v>28</v>
      </c>
      <c r="C596" t="s">
        <v>1163</v>
      </c>
      <c r="D596" t="s">
        <v>373</v>
      </c>
      <c r="E596" t="s">
        <v>31</v>
      </c>
      <c r="F596" t="s">
        <v>32</v>
      </c>
      <c r="G596">
        <v>11</v>
      </c>
      <c r="H596" s="21">
        <v>41478</v>
      </c>
      <c r="I596" t="s">
        <v>314</v>
      </c>
      <c r="J596">
        <v>54</v>
      </c>
      <c r="K596" s="21">
        <v>45455</v>
      </c>
      <c r="L596" t="s">
        <v>62</v>
      </c>
      <c r="T596" t="str">
        <f t="shared" si="37"/>
        <v>U12</v>
      </c>
      <c r="U596" t="str">
        <f t="shared" si="38"/>
        <v>&lt;54</v>
      </c>
      <c r="V596" t="str">
        <f t="shared" si="39"/>
        <v>U12M&lt;54</v>
      </c>
      <c r="W596" t="str">
        <f t="shared" si="40"/>
        <v>VIOLET</v>
      </c>
    </row>
    <row r="597" spans="1:23" x14ac:dyDescent="0.25">
      <c r="A597">
        <v>534255388</v>
      </c>
      <c r="B597" t="s">
        <v>28</v>
      </c>
      <c r="C597" t="s">
        <v>1164</v>
      </c>
      <c r="D597" t="s">
        <v>677</v>
      </c>
      <c r="E597" t="s">
        <v>31</v>
      </c>
      <c r="F597" t="s">
        <v>32</v>
      </c>
      <c r="G597">
        <v>11</v>
      </c>
      <c r="H597" s="21">
        <v>41474</v>
      </c>
      <c r="I597" t="s">
        <v>314</v>
      </c>
      <c r="J597">
        <v>34.700000000000003</v>
      </c>
      <c r="K597" s="21">
        <v>45616</v>
      </c>
      <c r="L597" t="s">
        <v>55</v>
      </c>
      <c r="T597" t="str">
        <f t="shared" si="37"/>
        <v>U12</v>
      </c>
      <c r="U597" t="str">
        <f t="shared" si="38"/>
        <v>&lt;54</v>
      </c>
      <c r="V597" t="str">
        <f t="shared" si="39"/>
        <v>U12M&lt;54</v>
      </c>
      <c r="W597" t="str">
        <f t="shared" si="40"/>
        <v>VIOLET</v>
      </c>
    </row>
    <row r="598" spans="1:23" x14ac:dyDescent="0.25">
      <c r="A598">
        <v>45935296</v>
      </c>
      <c r="B598" t="s">
        <v>28</v>
      </c>
      <c r="C598" t="s">
        <v>1164</v>
      </c>
      <c r="D598" t="s">
        <v>1165</v>
      </c>
      <c r="E598" t="s">
        <v>31</v>
      </c>
      <c r="F598" t="s">
        <v>32</v>
      </c>
      <c r="G598">
        <v>15</v>
      </c>
      <c r="H598" s="21">
        <v>39881</v>
      </c>
      <c r="I598" t="s">
        <v>551</v>
      </c>
      <c r="J598">
        <v>54</v>
      </c>
      <c r="K598" s="21">
        <v>42029</v>
      </c>
      <c r="L598" t="s">
        <v>55</v>
      </c>
      <c r="T598" t="str">
        <f t="shared" si="37"/>
        <v>U16</v>
      </c>
      <c r="U598" t="str">
        <f t="shared" si="38"/>
        <v>&lt;54</v>
      </c>
      <c r="V598" t="str">
        <f t="shared" si="39"/>
        <v>U16M&lt;54</v>
      </c>
      <c r="W598" t="str">
        <f t="shared" si="40"/>
        <v>ROUGE</v>
      </c>
    </row>
    <row r="599" spans="1:23" x14ac:dyDescent="0.25">
      <c r="A599">
        <v>534265386</v>
      </c>
      <c r="B599" t="s">
        <v>28</v>
      </c>
      <c r="C599" t="s">
        <v>860</v>
      </c>
      <c r="D599" t="s">
        <v>1166</v>
      </c>
      <c r="E599" t="s">
        <v>31</v>
      </c>
      <c r="F599" t="s">
        <v>32</v>
      </c>
      <c r="G599">
        <v>6</v>
      </c>
      <c r="H599" s="21">
        <v>43196</v>
      </c>
      <c r="I599" t="s">
        <v>33</v>
      </c>
      <c r="J599">
        <v>54</v>
      </c>
      <c r="K599" s="21">
        <v>45567</v>
      </c>
      <c r="L599" t="s">
        <v>55</v>
      </c>
      <c r="T599" t="str">
        <f t="shared" si="37"/>
        <v>U8</v>
      </c>
      <c r="U599" t="str">
        <f t="shared" si="38"/>
        <v>&lt;54</v>
      </c>
      <c r="V599" t="str">
        <f t="shared" si="39"/>
        <v>U8M&lt;54</v>
      </c>
      <c r="W599" t="str">
        <f t="shared" si="40"/>
        <v>ORANGE</v>
      </c>
    </row>
    <row r="600" spans="1:23" x14ac:dyDescent="0.25">
      <c r="A600">
        <v>543721375</v>
      </c>
      <c r="B600" t="s">
        <v>28</v>
      </c>
      <c r="C600" t="s">
        <v>860</v>
      </c>
      <c r="D600" t="s">
        <v>213</v>
      </c>
      <c r="E600" t="s">
        <v>31</v>
      </c>
      <c r="F600" t="s">
        <v>32</v>
      </c>
      <c r="G600">
        <v>10</v>
      </c>
      <c r="H600" s="21">
        <v>41847</v>
      </c>
      <c r="I600" t="s">
        <v>252</v>
      </c>
      <c r="J600">
        <v>53</v>
      </c>
      <c r="K600" s="21">
        <v>45608</v>
      </c>
      <c r="L600" t="s">
        <v>55</v>
      </c>
      <c r="T600" t="str">
        <f t="shared" si="37"/>
        <v>U10</v>
      </c>
      <c r="U600" t="str">
        <f t="shared" si="38"/>
        <v>&lt;54</v>
      </c>
      <c r="V600" t="str">
        <f t="shared" si="39"/>
        <v>U10M&lt;54</v>
      </c>
      <c r="W600" t="str">
        <f t="shared" si="40"/>
        <v>ORANGE</v>
      </c>
    </row>
    <row r="601" spans="1:23" x14ac:dyDescent="0.25">
      <c r="A601">
        <v>41564346</v>
      </c>
      <c r="B601" t="s">
        <v>28</v>
      </c>
      <c r="C601" t="s">
        <v>239</v>
      </c>
      <c r="D601" t="s">
        <v>240</v>
      </c>
      <c r="E601" t="s">
        <v>31</v>
      </c>
      <c r="F601" t="s">
        <v>32</v>
      </c>
      <c r="G601">
        <v>11</v>
      </c>
      <c r="H601" s="21">
        <v>41547</v>
      </c>
      <c r="I601" t="s">
        <v>314</v>
      </c>
      <c r="J601">
        <v>50.7</v>
      </c>
      <c r="K601" s="21">
        <v>45465</v>
      </c>
      <c r="L601" t="s">
        <v>62</v>
      </c>
      <c r="T601" t="str">
        <f t="shared" si="37"/>
        <v>U12</v>
      </c>
      <c r="U601" t="str">
        <f t="shared" si="38"/>
        <v>&lt;54</v>
      </c>
      <c r="V601" t="str">
        <f t="shared" si="39"/>
        <v>U12M&lt;54</v>
      </c>
      <c r="W601" t="str">
        <f t="shared" si="40"/>
        <v>VIOLET</v>
      </c>
    </row>
    <row r="602" spans="1:23" x14ac:dyDescent="0.25">
      <c r="A602">
        <v>533814356</v>
      </c>
      <c r="B602" t="s">
        <v>28</v>
      </c>
      <c r="C602" t="s">
        <v>357</v>
      </c>
      <c r="D602" t="s">
        <v>358</v>
      </c>
      <c r="E602" t="s">
        <v>31</v>
      </c>
      <c r="F602" t="s">
        <v>32</v>
      </c>
      <c r="G602">
        <v>13</v>
      </c>
      <c r="H602" s="21">
        <v>40781</v>
      </c>
      <c r="I602" t="s">
        <v>448</v>
      </c>
      <c r="J602">
        <v>28</v>
      </c>
      <c r="K602" s="21">
        <v>45557</v>
      </c>
      <c r="L602" t="s">
        <v>43</v>
      </c>
      <c r="T602" t="str">
        <f t="shared" si="37"/>
        <v>U14</v>
      </c>
      <c r="U602" t="str">
        <f t="shared" si="38"/>
        <v>&lt;54</v>
      </c>
      <c r="V602" t="str">
        <f t="shared" si="39"/>
        <v>U14M&lt;54</v>
      </c>
      <c r="W602" t="str">
        <f t="shared" si="40"/>
        <v>ROUGE</v>
      </c>
    </row>
    <row r="603" spans="1:23" x14ac:dyDescent="0.25">
      <c r="A603">
        <v>530534379</v>
      </c>
      <c r="B603" t="s">
        <v>38</v>
      </c>
      <c r="C603" t="s">
        <v>861</v>
      </c>
      <c r="D603" t="s">
        <v>862</v>
      </c>
      <c r="E603" t="s">
        <v>39</v>
      </c>
      <c r="F603" t="s">
        <v>32</v>
      </c>
      <c r="G603">
        <v>13</v>
      </c>
      <c r="H603" s="21">
        <v>40638</v>
      </c>
      <c r="I603" t="s">
        <v>448</v>
      </c>
      <c r="J603">
        <v>54</v>
      </c>
      <c r="K603" s="21">
        <v>45175</v>
      </c>
      <c r="L603" t="s">
        <v>34</v>
      </c>
      <c r="T603" t="str">
        <f t="shared" si="37"/>
        <v>U14</v>
      </c>
      <c r="U603" t="str">
        <f t="shared" si="38"/>
        <v>&lt;54</v>
      </c>
      <c r="V603" t="str">
        <f t="shared" si="39"/>
        <v>U14F&lt;54</v>
      </c>
      <c r="W603" t="str">
        <f t="shared" si="40"/>
        <v>VIOLET</v>
      </c>
    </row>
    <row r="604" spans="1:23" x14ac:dyDescent="0.25">
      <c r="A604">
        <v>49055355</v>
      </c>
      <c r="B604" t="s">
        <v>28</v>
      </c>
      <c r="C604" t="s">
        <v>420</v>
      </c>
      <c r="D604" t="s">
        <v>125</v>
      </c>
      <c r="E604" t="s">
        <v>31</v>
      </c>
      <c r="F604" t="s">
        <v>32</v>
      </c>
      <c r="G604">
        <v>14</v>
      </c>
      <c r="H604" s="21">
        <v>40435</v>
      </c>
      <c r="I604" t="s">
        <v>509</v>
      </c>
      <c r="J604">
        <v>31.2</v>
      </c>
      <c r="K604" s="21">
        <v>45536</v>
      </c>
      <c r="L604" t="s">
        <v>62</v>
      </c>
      <c r="T604" t="str">
        <f t="shared" si="37"/>
        <v>U14</v>
      </c>
      <c r="U604" t="str">
        <f t="shared" si="38"/>
        <v>&lt;54</v>
      </c>
      <c r="V604" t="str">
        <f t="shared" si="39"/>
        <v>U14M&lt;54</v>
      </c>
      <c r="W604" t="str">
        <f t="shared" si="40"/>
        <v>ROUGE</v>
      </c>
    </row>
    <row r="605" spans="1:23" x14ac:dyDescent="0.25">
      <c r="A605">
        <v>540706370</v>
      </c>
      <c r="B605" t="s">
        <v>28</v>
      </c>
      <c r="C605" t="s">
        <v>420</v>
      </c>
      <c r="D605" t="s">
        <v>75</v>
      </c>
      <c r="E605" t="s">
        <v>31</v>
      </c>
      <c r="F605" t="s">
        <v>32</v>
      </c>
      <c r="G605">
        <v>9</v>
      </c>
      <c r="H605" s="21">
        <v>42287</v>
      </c>
      <c r="I605" t="s">
        <v>195</v>
      </c>
      <c r="J605">
        <v>54</v>
      </c>
      <c r="K605" s="21">
        <v>45446</v>
      </c>
      <c r="L605" t="s">
        <v>62</v>
      </c>
      <c r="T605" t="str">
        <f t="shared" si="37"/>
        <v>U10</v>
      </c>
      <c r="U605" t="str">
        <f t="shared" si="38"/>
        <v>&lt;54</v>
      </c>
      <c r="V605" t="str">
        <f t="shared" si="39"/>
        <v>U10M&lt;54</v>
      </c>
      <c r="W605" t="str">
        <f t="shared" si="40"/>
        <v>ORANGE</v>
      </c>
    </row>
    <row r="606" spans="1:23" x14ac:dyDescent="0.25">
      <c r="A606">
        <v>47964376</v>
      </c>
      <c r="B606" t="s">
        <v>47</v>
      </c>
      <c r="C606" t="s">
        <v>863</v>
      </c>
      <c r="D606" t="s">
        <v>426</v>
      </c>
      <c r="E606" t="s">
        <v>39</v>
      </c>
      <c r="F606" t="s">
        <v>32</v>
      </c>
      <c r="G606">
        <v>11</v>
      </c>
      <c r="H606" s="21">
        <v>41557</v>
      </c>
      <c r="I606" t="s">
        <v>314</v>
      </c>
      <c r="J606">
        <v>43.9</v>
      </c>
      <c r="K606" s="21">
        <v>45458</v>
      </c>
      <c r="L606" t="s">
        <v>46</v>
      </c>
      <c r="T606" t="str">
        <f t="shared" si="37"/>
        <v>U12</v>
      </c>
      <c r="U606" t="str">
        <f t="shared" si="38"/>
        <v>&lt;54</v>
      </c>
      <c r="V606" t="str">
        <f t="shared" si="39"/>
        <v>U12F&lt;54</v>
      </c>
      <c r="W606" t="str">
        <f t="shared" si="40"/>
        <v>VIOLET</v>
      </c>
    </row>
    <row r="607" spans="1:23" x14ac:dyDescent="0.25">
      <c r="A607">
        <v>524937348</v>
      </c>
      <c r="B607" t="s">
        <v>28</v>
      </c>
      <c r="C607" t="s">
        <v>51</v>
      </c>
      <c r="D607" t="s">
        <v>124</v>
      </c>
      <c r="E607" t="s">
        <v>31</v>
      </c>
      <c r="F607" t="s">
        <v>32</v>
      </c>
      <c r="G607">
        <v>13</v>
      </c>
      <c r="H607" s="21">
        <v>40881</v>
      </c>
      <c r="I607" t="s">
        <v>448</v>
      </c>
      <c r="J607">
        <v>32.799999999999997</v>
      </c>
      <c r="K607" s="21">
        <v>45484</v>
      </c>
      <c r="L607" t="s">
        <v>43</v>
      </c>
      <c r="T607" t="str">
        <f t="shared" si="37"/>
        <v>U14</v>
      </c>
      <c r="U607" t="str">
        <f t="shared" si="38"/>
        <v>&lt;54</v>
      </c>
      <c r="V607" t="str">
        <f t="shared" si="39"/>
        <v>U14M&lt;54</v>
      </c>
      <c r="W607" t="str">
        <f t="shared" si="40"/>
        <v>ROUGE</v>
      </c>
    </row>
    <row r="608" spans="1:23" x14ac:dyDescent="0.25">
      <c r="A608">
        <v>529625354</v>
      </c>
      <c r="B608" t="s">
        <v>28</v>
      </c>
      <c r="C608" t="s">
        <v>51</v>
      </c>
      <c r="D608" t="s">
        <v>52</v>
      </c>
      <c r="E608" t="s">
        <v>31</v>
      </c>
      <c r="F608" t="s">
        <v>32</v>
      </c>
      <c r="G608">
        <v>7</v>
      </c>
      <c r="H608" s="21">
        <v>42865</v>
      </c>
      <c r="I608" t="s">
        <v>33</v>
      </c>
      <c r="J608">
        <v>54</v>
      </c>
      <c r="K608" s="21">
        <v>45607</v>
      </c>
      <c r="L608" t="s">
        <v>43</v>
      </c>
      <c r="T608" t="str">
        <f t="shared" si="37"/>
        <v>U8</v>
      </c>
      <c r="U608" t="str">
        <f t="shared" si="38"/>
        <v>&lt;54</v>
      </c>
      <c r="V608" t="str">
        <f t="shared" si="39"/>
        <v>U8M&lt;54</v>
      </c>
      <c r="W608" t="str">
        <f t="shared" si="40"/>
        <v>ORANGE</v>
      </c>
    </row>
    <row r="609" spans="1:23" x14ac:dyDescent="0.25">
      <c r="A609">
        <v>3951335</v>
      </c>
      <c r="B609" t="s">
        <v>38</v>
      </c>
      <c r="C609" t="s">
        <v>1167</v>
      </c>
      <c r="D609" t="s">
        <v>248</v>
      </c>
      <c r="E609" t="s">
        <v>39</v>
      </c>
      <c r="F609" t="s">
        <v>32</v>
      </c>
      <c r="G609">
        <v>11</v>
      </c>
      <c r="H609" s="21">
        <v>41344</v>
      </c>
      <c r="I609" t="s">
        <v>314</v>
      </c>
      <c r="J609">
        <v>54</v>
      </c>
      <c r="K609" s="21">
        <v>43446</v>
      </c>
      <c r="L609" t="s">
        <v>46</v>
      </c>
      <c r="T609" t="str">
        <f t="shared" si="37"/>
        <v>U12</v>
      </c>
      <c r="U609" t="str">
        <f t="shared" si="38"/>
        <v>&lt;54</v>
      </c>
      <c r="V609" t="str">
        <f t="shared" si="39"/>
        <v>U12F&lt;54</v>
      </c>
      <c r="W609" t="str">
        <f t="shared" si="40"/>
        <v>VIOLET</v>
      </c>
    </row>
    <row r="610" spans="1:23" x14ac:dyDescent="0.25">
      <c r="A610">
        <v>45710383</v>
      </c>
      <c r="B610" t="s">
        <v>28</v>
      </c>
      <c r="C610" t="s">
        <v>1168</v>
      </c>
      <c r="D610" t="s">
        <v>1169</v>
      </c>
      <c r="E610" t="s">
        <v>31</v>
      </c>
      <c r="F610" t="s">
        <v>32</v>
      </c>
      <c r="G610">
        <v>12</v>
      </c>
      <c r="H610" s="21">
        <v>41211</v>
      </c>
      <c r="I610" t="s">
        <v>381</v>
      </c>
      <c r="J610">
        <v>44.7</v>
      </c>
      <c r="K610" s="21">
        <v>45514</v>
      </c>
      <c r="L610" t="s">
        <v>46</v>
      </c>
      <c r="T610" t="str">
        <f t="shared" si="37"/>
        <v>U12</v>
      </c>
      <c r="U610" t="str">
        <f t="shared" si="38"/>
        <v>&lt;54</v>
      </c>
      <c r="V610" t="str">
        <f t="shared" si="39"/>
        <v>U12M&lt;54</v>
      </c>
      <c r="W610" t="str">
        <f t="shared" si="40"/>
        <v>VIOLET</v>
      </c>
    </row>
    <row r="611" spans="1:23" x14ac:dyDescent="0.25">
      <c r="A611">
        <v>47199387</v>
      </c>
      <c r="B611" t="s">
        <v>28</v>
      </c>
      <c r="C611" t="s">
        <v>1170</v>
      </c>
      <c r="D611" t="s">
        <v>165</v>
      </c>
      <c r="E611" t="s">
        <v>31</v>
      </c>
      <c r="F611" t="s">
        <v>32</v>
      </c>
      <c r="G611">
        <v>16</v>
      </c>
      <c r="H611" s="21">
        <v>39647</v>
      </c>
      <c r="I611" t="s">
        <v>590</v>
      </c>
      <c r="J611">
        <v>54</v>
      </c>
      <c r="K611" s="21">
        <v>45349</v>
      </c>
      <c r="L611" t="s">
        <v>34</v>
      </c>
      <c r="T611" t="str">
        <f t="shared" si="37"/>
        <v>U16</v>
      </c>
      <c r="U611" t="str">
        <f t="shared" si="38"/>
        <v>&lt;54</v>
      </c>
      <c r="V611" t="str">
        <f t="shared" si="39"/>
        <v>U16M&lt;54</v>
      </c>
      <c r="W611" t="str">
        <f t="shared" si="40"/>
        <v>ROUGE</v>
      </c>
    </row>
    <row r="612" spans="1:23" x14ac:dyDescent="0.25">
      <c r="A612">
        <v>523199380</v>
      </c>
      <c r="B612" t="s">
        <v>28</v>
      </c>
      <c r="C612" t="s">
        <v>1171</v>
      </c>
      <c r="D612" t="s">
        <v>1172</v>
      </c>
      <c r="E612" t="s">
        <v>31</v>
      </c>
      <c r="F612" t="s">
        <v>32</v>
      </c>
      <c r="G612">
        <v>19</v>
      </c>
      <c r="H612" s="21">
        <v>38687</v>
      </c>
      <c r="I612" t="s">
        <v>966</v>
      </c>
      <c r="J612">
        <v>54</v>
      </c>
      <c r="K612" s="21">
        <v>45492</v>
      </c>
      <c r="L612" t="s">
        <v>65</v>
      </c>
      <c r="T612" t="b">
        <f t="shared" si="37"/>
        <v>0</v>
      </c>
      <c r="U612" t="str">
        <f t="shared" si="38"/>
        <v>&lt;54</v>
      </c>
      <c r="V612" t="str">
        <f t="shared" si="39"/>
        <v>FAUXM&lt;54</v>
      </c>
      <c r="W612" t="b">
        <f t="shared" si="40"/>
        <v>0</v>
      </c>
    </row>
    <row r="613" spans="1:23" x14ac:dyDescent="0.25">
      <c r="A613">
        <v>523446380</v>
      </c>
      <c r="B613" t="s">
        <v>28</v>
      </c>
      <c r="C613" t="s">
        <v>1173</v>
      </c>
      <c r="D613" t="s">
        <v>373</v>
      </c>
      <c r="E613" t="s">
        <v>31</v>
      </c>
      <c r="F613" t="s">
        <v>32</v>
      </c>
      <c r="G613">
        <v>18</v>
      </c>
      <c r="H613" s="21">
        <v>39015</v>
      </c>
      <c r="I613" t="s">
        <v>671</v>
      </c>
      <c r="J613">
        <v>54</v>
      </c>
      <c r="K613" s="21">
        <v>45495</v>
      </c>
      <c r="L613" t="s">
        <v>388</v>
      </c>
      <c r="T613" t="str">
        <f t="shared" si="37"/>
        <v>U18</v>
      </c>
      <c r="U613" t="str">
        <f t="shared" si="38"/>
        <v>&lt;54</v>
      </c>
      <c r="V613" t="str">
        <f t="shared" si="39"/>
        <v>U18M&lt;54</v>
      </c>
      <c r="W613" t="str">
        <f t="shared" si="40"/>
        <v>ROUGE</v>
      </c>
    </row>
    <row r="614" spans="1:23" x14ac:dyDescent="0.25">
      <c r="A614">
        <v>525265385</v>
      </c>
      <c r="B614" t="s">
        <v>38</v>
      </c>
      <c r="C614" t="s">
        <v>1174</v>
      </c>
      <c r="D614" t="s">
        <v>1175</v>
      </c>
      <c r="E614" t="s">
        <v>39</v>
      </c>
      <c r="F614" t="s">
        <v>922</v>
      </c>
      <c r="G614">
        <v>14</v>
      </c>
      <c r="H614" s="21">
        <v>40395</v>
      </c>
      <c r="I614" t="s">
        <v>509</v>
      </c>
      <c r="J614">
        <v>54</v>
      </c>
      <c r="K614" s="21">
        <v>45513</v>
      </c>
      <c r="L614" t="s">
        <v>46</v>
      </c>
      <c r="T614" t="str">
        <f t="shared" si="37"/>
        <v>U14</v>
      </c>
      <c r="U614" t="str">
        <f t="shared" si="38"/>
        <v>&lt;54</v>
      </c>
      <c r="V614" t="str">
        <f t="shared" si="39"/>
        <v>U14F&lt;54</v>
      </c>
      <c r="W614" t="str">
        <f t="shared" si="40"/>
        <v>VIOLET</v>
      </c>
    </row>
    <row r="615" spans="1:23" x14ac:dyDescent="0.25">
      <c r="A615">
        <v>525264386</v>
      </c>
      <c r="B615" t="s">
        <v>38</v>
      </c>
      <c r="C615" t="s">
        <v>1174</v>
      </c>
      <c r="D615" t="s">
        <v>70</v>
      </c>
      <c r="E615" t="s">
        <v>39</v>
      </c>
      <c r="F615" t="s">
        <v>32</v>
      </c>
      <c r="G615">
        <v>15</v>
      </c>
      <c r="H615" s="21">
        <v>39995</v>
      </c>
      <c r="I615" t="s">
        <v>564</v>
      </c>
      <c r="J615">
        <v>54</v>
      </c>
      <c r="K615" s="21">
        <v>45513</v>
      </c>
      <c r="L615" t="s">
        <v>46</v>
      </c>
      <c r="T615" t="str">
        <f t="shared" si="37"/>
        <v>U16</v>
      </c>
      <c r="U615" t="str">
        <f t="shared" si="38"/>
        <v>&lt;54</v>
      </c>
      <c r="V615" t="str">
        <f t="shared" si="39"/>
        <v>U16F&lt;54</v>
      </c>
      <c r="W615" t="str">
        <f t="shared" si="40"/>
        <v>VIOLET</v>
      </c>
    </row>
    <row r="616" spans="1:23" x14ac:dyDescent="0.25">
      <c r="A616">
        <v>42902389</v>
      </c>
      <c r="B616" t="s">
        <v>28</v>
      </c>
      <c r="C616" t="s">
        <v>1176</v>
      </c>
      <c r="D616" t="s">
        <v>105</v>
      </c>
      <c r="E616" t="s">
        <v>31</v>
      </c>
      <c r="F616" t="s">
        <v>32</v>
      </c>
      <c r="G616">
        <v>12</v>
      </c>
      <c r="H616" s="21">
        <v>41250</v>
      </c>
      <c r="I616" t="s">
        <v>381</v>
      </c>
      <c r="J616">
        <v>39.6</v>
      </c>
      <c r="K616" s="21">
        <v>45619</v>
      </c>
      <c r="L616" t="s">
        <v>55</v>
      </c>
      <c r="T616" t="str">
        <f t="shared" si="37"/>
        <v>U12</v>
      </c>
      <c r="U616" t="str">
        <f t="shared" si="38"/>
        <v>&lt;54</v>
      </c>
      <c r="V616" t="str">
        <f t="shared" si="39"/>
        <v>U12M&lt;54</v>
      </c>
      <c r="W616" t="str">
        <f t="shared" si="40"/>
        <v>VIOLET</v>
      </c>
    </row>
    <row r="617" spans="1:23" x14ac:dyDescent="0.25">
      <c r="A617">
        <v>46914356</v>
      </c>
      <c r="B617" t="s">
        <v>28</v>
      </c>
      <c r="C617" t="s">
        <v>106</v>
      </c>
      <c r="D617" t="s">
        <v>107</v>
      </c>
      <c r="E617" t="s">
        <v>31</v>
      </c>
      <c r="F617" t="s">
        <v>32</v>
      </c>
      <c r="G617">
        <v>9</v>
      </c>
      <c r="H617" s="21">
        <v>42151</v>
      </c>
      <c r="I617" t="s">
        <v>195</v>
      </c>
      <c r="J617">
        <v>52.9</v>
      </c>
      <c r="K617" s="21">
        <v>45458</v>
      </c>
      <c r="L617" t="s">
        <v>40</v>
      </c>
      <c r="T617" t="str">
        <f t="shared" si="37"/>
        <v>U10</v>
      </c>
      <c r="U617" t="str">
        <f t="shared" si="38"/>
        <v>&lt;54</v>
      </c>
      <c r="V617" t="str">
        <f t="shared" si="39"/>
        <v>U10M&lt;54</v>
      </c>
      <c r="W617" t="str">
        <f t="shared" si="40"/>
        <v>ORANGE</v>
      </c>
    </row>
    <row r="618" spans="1:23" x14ac:dyDescent="0.25">
      <c r="A618">
        <v>538222370</v>
      </c>
      <c r="B618" t="s">
        <v>28</v>
      </c>
      <c r="C618" t="s">
        <v>359</v>
      </c>
      <c r="D618" t="s">
        <v>203</v>
      </c>
      <c r="E618" t="s">
        <v>31</v>
      </c>
      <c r="F618" t="s">
        <v>32</v>
      </c>
      <c r="G618">
        <v>9</v>
      </c>
      <c r="H618" s="21">
        <v>42346</v>
      </c>
      <c r="I618" t="s">
        <v>195</v>
      </c>
      <c r="J618">
        <v>54</v>
      </c>
      <c r="K618" s="21">
        <v>45465</v>
      </c>
      <c r="L618" t="s">
        <v>46</v>
      </c>
      <c r="T618" t="str">
        <f t="shared" si="37"/>
        <v>U10</v>
      </c>
      <c r="U618" t="str">
        <f t="shared" si="38"/>
        <v>&lt;54</v>
      </c>
      <c r="V618" t="str">
        <f t="shared" si="39"/>
        <v>U10M&lt;54</v>
      </c>
      <c r="W618" t="str">
        <f t="shared" si="40"/>
        <v>ORANGE</v>
      </c>
    </row>
    <row r="619" spans="1:23" x14ac:dyDescent="0.25">
      <c r="A619">
        <v>545239358</v>
      </c>
      <c r="B619" t="s">
        <v>38</v>
      </c>
      <c r="C619" t="s">
        <v>359</v>
      </c>
      <c r="D619" t="s">
        <v>360</v>
      </c>
      <c r="E619" t="s">
        <v>39</v>
      </c>
      <c r="F619" t="s">
        <v>32</v>
      </c>
      <c r="G619">
        <v>13</v>
      </c>
      <c r="H619" s="21">
        <v>40587</v>
      </c>
      <c r="I619" t="s">
        <v>448</v>
      </c>
      <c r="J619">
        <v>54</v>
      </c>
      <c r="K619" s="21">
        <v>45465</v>
      </c>
      <c r="L619" t="s">
        <v>46</v>
      </c>
      <c r="T619" t="str">
        <f t="shared" si="37"/>
        <v>U14</v>
      </c>
      <c r="U619" t="str">
        <f t="shared" si="38"/>
        <v>&lt;54</v>
      </c>
      <c r="V619" t="str">
        <f t="shared" si="39"/>
        <v>U14F&lt;54</v>
      </c>
      <c r="W619" t="str">
        <f t="shared" si="40"/>
        <v>VIOLET</v>
      </c>
    </row>
    <row r="620" spans="1:23" x14ac:dyDescent="0.25">
      <c r="A620">
        <v>522793319</v>
      </c>
      <c r="B620" t="s">
        <v>28</v>
      </c>
      <c r="C620" t="s">
        <v>1177</v>
      </c>
      <c r="D620" t="s">
        <v>1178</v>
      </c>
      <c r="E620" t="s">
        <v>31</v>
      </c>
      <c r="F620" t="s">
        <v>32</v>
      </c>
      <c r="G620">
        <v>15</v>
      </c>
      <c r="H620" s="21">
        <v>39925</v>
      </c>
      <c r="I620" t="s">
        <v>551</v>
      </c>
      <c r="J620">
        <v>6.8</v>
      </c>
      <c r="K620" s="21">
        <v>45612</v>
      </c>
      <c r="L620" t="s">
        <v>65</v>
      </c>
      <c r="T620" t="str">
        <f t="shared" si="37"/>
        <v>U16</v>
      </c>
      <c r="U620" t="str">
        <f t="shared" si="38"/>
        <v>&lt;12</v>
      </c>
      <c r="V620" t="str">
        <f t="shared" si="39"/>
        <v>U16M&lt;12</v>
      </c>
      <c r="W620" t="str">
        <f t="shared" si="40"/>
        <v>JAUNE</v>
      </c>
    </row>
    <row r="621" spans="1:23" x14ac:dyDescent="0.25">
      <c r="A621">
        <v>511445340</v>
      </c>
      <c r="B621" t="s">
        <v>28</v>
      </c>
      <c r="C621" t="s">
        <v>35</v>
      </c>
      <c r="D621" t="s">
        <v>36</v>
      </c>
      <c r="E621" t="s">
        <v>31</v>
      </c>
      <c r="F621" t="s">
        <v>32</v>
      </c>
      <c r="G621">
        <v>4</v>
      </c>
      <c r="H621" s="21">
        <v>43992</v>
      </c>
      <c r="I621" t="s">
        <v>33</v>
      </c>
      <c r="J621">
        <v>54</v>
      </c>
      <c r="K621" s="21">
        <v>43992</v>
      </c>
      <c r="L621" t="s">
        <v>34</v>
      </c>
      <c r="T621" t="str">
        <f t="shared" si="37"/>
        <v>U8</v>
      </c>
      <c r="U621" t="str">
        <f t="shared" si="38"/>
        <v>&lt;54</v>
      </c>
      <c r="V621" t="str">
        <f t="shared" si="39"/>
        <v>U8M&lt;54</v>
      </c>
      <c r="W621" t="str">
        <f t="shared" si="40"/>
        <v>ORANGE</v>
      </c>
    </row>
    <row r="622" spans="1:23" x14ac:dyDescent="0.25">
      <c r="A622">
        <v>42308313</v>
      </c>
      <c r="B622" t="s">
        <v>28</v>
      </c>
      <c r="C622" t="s">
        <v>864</v>
      </c>
      <c r="D622" t="s">
        <v>125</v>
      </c>
      <c r="E622" t="s">
        <v>31</v>
      </c>
      <c r="F622" t="s">
        <v>32</v>
      </c>
      <c r="G622">
        <v>18</v>
      </c>
      <c r="H622" s="21">
        <v>38994</v>
      </c>
      <c r="I622" t="s">
        <v>671</v>
      </c>
      <c r="J622">
        <v>30.5</v>
      </c>
      <c r="K622" s="21">
        <v>45547</v>
      </c>
      <c r="L622" t="s">
        <v>55</v>
      </c>
      <c r="T622" t="str">
        <f t="shared" si="37"/>
        <v>U18</v>
      </c>
      <c r="U622" t="str">
        <f t="shared" si="38"/>
        <v>&lt;54</v>
      </c>
      <c r="V622" t="str">
        <f t="shared" si="39"/>
        <v>U18M&lt;54</v>
      </c>
      <c r="W622" t="str">
        <f t="shared" si="40"/>
        <v>ROUGE</v>
      </c>
    </row>
    <row r="623" spans="1:23" x14ac:dyDescent="0.25">
      <c r="A623">
        <v>535178335</v>
      </c>
      <c r="B623" t="s">
        <v>28</v>
      </c>
      <c r="C623" t="s">
        <v>488</v>
      </c>
      <c r="D623" t="s">
        <v>154</v>
      </c>
      <c r="E623" t="s">
        <v>31</v>
      </c>
      <c r="F623" t="s">
        <v>32</v>
      </c>
      <c r="G623">
        <v>15</v>
      </c>
      <c r="H623" s="21">
        <v>40082</v>
      </c>
      <c r="I623" t="s">
        <v>551</v>
      </c>
      <c r="J623">
        <v>54</v>
      </c>
      <c r="K623" s="21">
        <v>45038</v>
      </c>
      <c r="L623" t="s">
        <v>46</v>
      </c>
      <c r="T623" t="str">
        <f t="shared" si="37"/>
        <v>U16</v>
      </c>
      <c r="U623" t="str">
        <f t="shared" si="38"/>
        <v>&lt;54</v>
      </c>
      <c r="V623" t="str">
        <f t="shared" si="39"/>
        <v>U16M&lt;54</v>
      </c>
      <c r="W623" t="str">
        <f t="shared" si="40"/>
        <v>ROUGE</v>
      </c>
    </row>
    <row r="624" spans="1:23" x14ac:dyDescent="0.25">
      <c r="A624">
        <v>543319373</v>
      </c>
      <c r="B624" t="s">
        <v>28</v>
      </c>
      <c r="C624" t="s">
        <v>865</v>
      </c>
      <c r="D624" t="s">
        <v>775</v>
      </c>
      <c r="E624" t="s">
        <v>31</v>
      </c>
      <c r="F624" t="s">
        <v>32</v>
      </c>
      <c r="G624">
        <v>11</v>
      </c>
      <c r="H624" s="21">
        <v>41415</v>
      </c>
      <c r="I624" t="s">
        <v>314</v>
      </c>
      <c r="J624">
        <v>54</v>
      </c>
      <c r="K624" s="21">
        <v>45248</v>
      </c>
      <c r="L624" t="s">
        <v>43</v>
      </c>
      <c r="T624" t="str">
        <f t="shared" si="37"/>
        <v>U12</v>
      </c>
      <c r="U624" t="str">
        <f t="shared" si="38"/>
        <v>&lt;54</v>
      </c>
      <c r="V624" t="str">
        <f t="shared" si="39"/>
        <v>U12M&lt;54</v>
      </c>
      <c r="W624" t="str">
        <f t="shared" si="40"/>
        <v>VIOLET</v>
      </c>
    </row>
    <row r="625" spans="1:23" x14ac:dyDescent="0.25">
      <c r="A625">
        <v>532349361</v>
      </c>
      <c r="B625" t="s">
        <v>28</v>
      </c>
      <c r="C625" t="s">
        <v>241</v>
      </c>
      <c r="D625" t="s">
        <v>242</v>
      </c>
      <c r="E625" t="s">
        <v>31</v>
      </c>
      <c r="F625" t="s">
        <v>32</v>
      </c>
      <c r="G625">
        <v>11</v>
      </c>
      <c r="H625" s="21">
        <v>41609</v>
      </c>
      <c r="I625" t="s">
        <v>314</v>
      </c>
      <c r="J625">
        <v>44.4</v>
      </c>
      <c r="K625" s="21">
        <v>45533</v>
      </c>
      <c r="L625" t="s">
        <v>46</v>
      </c>
      <c r="T625" t="str">
        <f t="shared" si="37"/>
        <v>U12</v>
      </c>
      <c r="U625" t="str">
        <f t="shared" si="38"/>
        <v>&lt;54</v>
      </c>
      <c r="V625" t="str">
        <f t="shared" si="39"/>
        <v>U12M&lt;54</v>
      </c>
      <c r="W625" t="str">
        <f t="shared" si="40"/>
        <v>VIOLET</v>
      </c>
    </row>
    <row r="626" spans="1:23" x14ac:dyDescent="0.25">
      <c r="A626">
        <v>43807322</v>
      </c>
      <c r="B626" t="s">
        <v>28</v>
      </c>
      <c r="C626" t="s">
        <v>108</v>
      </c>
      <c r="D626" t="s">
        <v>115</v>
      </c>
      <c r="E626" t="s">
        <v>31</v>
      </c>
      <c r="F626" t="s">
        <v>32</v>
      </c>
      <c r="G626">
        <v>13</v>
      </c>
      <c r="H626" s="21">
        <v>40790</v>
      </c>
      <c r="I626" t="s">
        <v>448</v>
      </c>
      <c r="J626">
        <v>13.8</v>
      </c>
      <c r="K626" s="21">
        <v>45525</v>
      </c>
      <c r="L626" t="s">
        <v>46</v>
      </c>
      <c r="T626" t="str">
        <f t="shared" si="37"/>
        <v>U14</v>
      </c>
      <c r="U626" t="str">
        <f t="shared" si="38"/>
        <v>&lt;24</v>
      </c>
      <c r="V626" t="str">
        <f t="shared" si="39"/>
        <v>U14M&lt;24</v>
      </c>
      <c r="W626" t="str">
        <f t="shared" si="40"/>
        <v>BLEU</v>
      </c>
    </row>
    <row r="627" spans="1:23" x14ac:dyDescent="0.25">
      <c r="A627">
        <v>512905350</v>
      </c>
      <c r="B627" t="s">
        <v>28</v>
      </c>
      <c r="C627" t="s">
        <v>108</v>
      </c>
      <c r="D627" t="s">
        <v>109</v>
      </c>
      <c r="E627" t="s">
        <v>31</v>
      </c>
      <c r="F627" t="s">
        <v>32</v>
      </c>
      <c r="G627">
        <v>9</v>
      </c>
      <c r="H627" s="21">
        <v>42261</v>
      </c>
      <c r="I627" t="s">
        <v>195</v>
      </c>
      <c r="J627">
        <v>37.9</v>
      </c>
      <c r="K627" s="21">
        <v>45525</v>
      </c>
      <c r="L627" t="s">
        <v>46</v>
      </c>
      <c r="T627" t="str">
        <f t="shared" si="37"/>
        <v>U10</v>
      </c>
      <c r="U627" t="str">
        <f t="shared" si="38"/>
        <v>&lt;54</v>
      </c>
      <c r="V627" t="str">
        <f t="shared" si="39"/>
        <v>U10M&lt;54</v>
      </c>
      <c r="W627" t="str">
        <f t="shared" si="40"/>
        <v>ORANGE</v>
      </c>
    </row>
    <row r="628" spans="1:23" x14ac:dyDescent="0.25">
      <c r="A628">
        <v>538032370</v>
      </c>
      <c r="B628" t="s">
        <v>38</v>
      </c>
      <c r="C628" t="s">
        <v>866</v>
      </c>
      <c r="D628" t="s">
        <v>140</v>
      </c>
      <c r="E628" t="s">
        <v>39</v>
      </c>
      <c r="F628" t="s">
        <v>32</v>
      </c>
      <c r="G628">
        <v>10</v>
      </c>
      <c r="H628" s="21">
        <v>41740</v>
      </c>
      <c r="I628" t="s">
        <v>252</v>
      </c>
      <c r="J628">
        <v>48.5</v>
      </c>
      <c r="K628" s="21">
        <v>45458</v>
      </c>
      <c r="L628" t="s">
        <v>46</v>
      </c>
      <c r="T628" t="str">
        <f t="shared" si="37"/>
        <v>U10</v>
      </c>
      <c r="U628" t="str">
        <f t="shared" si="38"/>
        <v>&lt;54</v>
      </c>
      <c r="V628" t="str">
        <f t="shared" si="39"/>
        <v>U10F&lt;54</v>
      </c>
      <c r="W628" t="str">
        <f t="shared" si="40"/>
        <v>ORANGE</v>
      </c>
    </row>
    <row r="629" spans="1:23" x14ac:dyDescent="0.25">
      <c r="A629">
        <v>526026373</v>
      </c>
      <c r="B629" t="s">
        <v>28</v>
      </c>
      <c r="C629" t="s">
        <v>866</v>
      </c>
      <c r="D629" t="s">
        <v>867</v>
      </c>
      <c r="E629" t="s">
        <v>31</v>
      </c>
      <c r="F629" t="s">
        <v>32</v>
      </c>
      <c r="G629">
        <v>15</v>
      </c>
      <c r="H629" s="21">
        <v>40040</v>
      </c>
      <c r="I629" t="s">
        <v>551</v>
      </c>
      <c r="J629">
        <v>46.3</v>
      </c>
      <c r="K629" s="21">
        <v>45533</v>
      </c>
      <c r="L629" t="s">
        <v>46</v>
      </c>
      <c r="T629" t="str">
        <f t="shared" si="37"/>
        <v>U16</v>
      </c>
      <c r="U629" t="str">
        <f t="shared" si="38"/>
        <v>&lt;54</v>
      </c>
      <c r="V629" t="str">
        <f t="shared" si="39"/>
        <v>U16M&lt;54</v>
      </c>
      <c r="W629" t="str">
        <f t="shared" si="40"/>
        <v>ROUGE</v>
      </c>
    </row>
    <row r="630" spans="1:23" x14ac:dyDescent="0.25">
      <c r="A630">
        <v>530901310</v>
      </c>
      <c r="B630" t="s">
        <v>28</v>
      </c>
      <c r="C630" t="s">
        <v>1179</v>
      </c>
      <c r="D630" t="s">
        <v>205</v>
      </c>
      <c r="E630" t="s">
        <v>31</v>
      </c>
      <c r="F630" t="s">
        <v>32</v>
      </c>
      <c r="G630">
        <v>17</v>
      </c>
      <c r="H630" s="21">
        <v>39227</v>
      </c>
      <c r="I630" t="s">
        <v>639</v>
      </c>
      <c r="J630">
        <v>54</v>
      </c>
      <c r="K630" s="21">
        <v>43015</v>
      </c>
      <c r="L630" t="s">
        <v>388</v>
      </c>
      <c r="T630" t="str">
        <f t="shared" si="37"/>
        <v>U18</v>
      </c>
      <c r="U630" t="str">
        <f t="shared" si="38"/>
        <v>&lt;54</v>
      </c>
      <c r="V630" t="str">
        <f t="shared" si="39"/>
        <v>U18M&lt;54</v>
      </c>
      <c r="W630" t="str">
        <f t="shared" si="40"/>
        <v>ROUGE</v>
      </c>
    </row>
    <row r="631" spans="1:23" x14ac:dyDescent="0.25">
      <c r="A631">
        <v>534253380</v>
      </c>
      <c r="B631" t="s">
        <v>28</v>
      </c>
      <c r="C631" t="s">
        <v>1180</v>
      </c>
      <c r="D631" t="s">
        <v>83</v>
      </c>
      <c r="E631" t="s">
        <v>31</v>
      </c>
      <c r="F631" t="s">
        <v>32</v>
      </c>
      <c r="G631">
        <v>12</v>
      </c>
      <c r="H631" s="21">
        <v>41113</v>
      </c>
      <c r="I631" t="s">
        <v>381</v>
      </c>
      <c r="J631">
        <v>53.5</v>
      </c>
      <c r="K631" s="21">
        <v>45619</v>
      </c>
      <c r="L631" t="s">
        <v>55</v>
      </c>
      <c r="T631" t="str">
        <f t="shared" si="37"/>
        <v>U12</v>
      </c>
      <c r="U631" t="str">
        <f t="shared" si="38"/>
        <v>&lt;54</v>
      </c>
      <c r="V631" t="str">
        <f t="shared" si="39"/>
        <v>U12M&lt;54</v>
      </c>
      <c r="W631" t="str">
        <f t="shared" si="40"/>
        <v>VIOLET</v>
      </c>
    </row>
    <row r="632" spans="1:23" x14ac:dyDescent="0.25">
      <c r="A632">
        <v>521302305</v>
      </c>
      <c r="B632" t="s">
        <v>28</v>
      </c>
      <c r="C632" t="s">
        <v>286</v>
      </c>
      <c r="D632" t="s">
        <v>461</v>
      </c>
      <c r="E632" t="s">
        <v>31</v>
      </c>
      <c r="F632" t="s">
        <v>32</v>
      </c>
      <c r="G632">
        <v>15</v>
      </c>
      <c r="H632" s="21">
        <v>40133</v>
      </c>
      <c r="I632" t="s">
        <v>551</v>
      </c>
      <c r="J632">
        <v>41.9</v>
      </c>
      <c r="K632" s="21">
        <v>44386</v>
      </c>
      <c r="L632" t="s">
        <v>40</v>
      </c>
      <c r="T632" t="str">
        <f t="shared" si="37"/>
        <v>U16</v>
      </c>
      <c r="U632" t="str">
        <f t="shared" si="38"/>
        <v>&lt;54</v>
      </c>
      <c r="V632" t="str">
        <f t="shared" si="39"/>
        <v>U16M&lt;54</v>
      </c>
      <c r="W632" t="str">
        <f t="shared" si="40"/>
        <v>ROUGE</v>
      </c>
    </row>
    <row r="633" spans="1:23" x14ac:dyDescent="0.25">
      <c r="A633">
        <v>46376308</v>
      </c>
      <c r="B633" t="s">
        <v>28</v>
      </c>
      <c r="C633" t="s">
        <v>286</v>
      </c>
      <c r="D633" t="s">
        <v>539</v>
      </c>
      <c r="E633" t="s">
        <v>31</v>
      </c>
      <c r="F633" t="s">
        <v>32</v>
      </c>
      <c r="G633">
        <v>16</v>
      </c>
      <c r="H633" s="21">
        <v>39513</v>
      </c>
      <c r="I633" t="s">
        <v>590</v>
      </c>
      <c r="J633">
        <v>0.2</v>
      </c>
      <c r="K633" s="21">
        <v>45585</v>
      </c>
      <c r="L633" t="s">
        <v>40</v>
      </c>
      <c r="T633" t="str">
        <f t="shared" si="37"/>
        <v>U16</v>
      </c>
      <c r="U633" t="str">
        <f t="shared" si="38"/>
        <v>&lt;12</v>
      </c>
      <c r="V633" t="str">
        <f t="shared" si="39"/>
        <v>U16M&lt;12</v>
      </c>
      <c r="W633" t="str">
        <f t="shared" si="40"/>
        <v>JAUNE</v>
      </c>
    </row>
    <row r="634" spans="1:23" x14ac:dyDescent="0.25">
      <c r="A634">
        <v>542114372</v>
      </c>
      <c r="B634" t="s">
        <v>28</v>
      </c>
      <c r="C634" t="s">
        <v>868</v>
      </c>
      <c r="D634" t="s">
        <v>298</v>
      </c>
      <c r="E634" t="s">
        <v>31</v>
      </c>
      <c r="F634" t="s">
        <v>32</v>
      </c>
      <c r="G634">
        <v>9</v>
      </c>
      <c r="H634" s="21">
        <v>42144</v>
      </c>
      <c r="I634" t="s">
        <v>195</v>
      </c>
      <c r="J634">
        <v>54</v>
      </c>
      <c r="K634" s="21">
        <v>45406</v>
      </c>
      <c r="L634" t="s">
        <v>65</v>
      </c>
      <c r="T634" t="str">
        <f t="shared" si="37"/>
        <v>U10</v>
      </c>
      <c r="U634" t="str">
        <f t="shared" si="38"/>
        <v>&lt;54</v>
      </c>
      <c r="V634" t="str">
        <f t="shared" si="39"/>
        <v>U10M&lt;54</v>
      </c>
      <c r="W634" t="str">
        <f t="shared" si="40"/>
        <v>ORANGE</v>
      </c>
    </row>
    <row r="635" spans="1:23" x14ac:dyDescent="0.25">
      <c r="A635">
        <v>3306336</v>
      </c>
      <c r="B635" t="s">
        <v>28</v>
      </c>
      <c r="C635" t="s">
        <v>361</v>
      </c>
      <c r="D635" t="s">
        <v>362</v>
      </c>
      <c r="E635" t="s">
        <v>31</v>
      </c>
      <c r="F635" t="s">
        <v>32</v>
      </c>
      <c r="G635">
        <v>13</v>
      </c>
      <c r="H635" s="21">
        <v>40683</v>
      </c>
      <c r="I635" t="s">
        <v>448</v>
      </c>
      <c r="J635">
        <v>54</v>
      </c>
      <c r="K635" s="21">
        <v>44940</v>
      </c>
      <c r="L635" t="s">
        <v>62</v>
      </c>
      <c r="T635" t="str">
        <f t="shared" si="37"/>
        <v>U14</v>
      </c>
      <c r="U635" t="str">
        <f t="shared" si="38"/>
        <v>&lt;54</v>
      </c>
      <c r="V635" t="str">
        <f t="shared" si="39"/>
        <v>U14M&lt;54</v>
      </c>
      <c r="W635" t="str">
        <f t="shared" si="40"/>
        <v>ROUGE</v>
      </c>
    </row>
    <row r="636" spans="1:23" x14ac:dyDescent="0.25">
      <c r="A636">
        <v>544117357</v>
      </c>
      <c r="B636" t="s">
        <v>28</v>
      </c>
      <c r="C636" t="s">
        <v>110</v>
      </c>
      <c r="D636" t="s">
        <v>44</v>
      </c>
      <c r="E636" t="s">
        <v>31</v>
      </c>
      <c r="F636" t="s">
        <v>32</v>
      </c>
      <c r="G636">
        <v>9</v>
      </c>
      <c r="H636" s="21">
        <v>42063</v>
      </c>
      <c r="I636" t="s">
        <v>195</v>
      </c>
      <c r="J636">
        <v>45.5</v>
      </c>
      <c r="K636" s="21">
        <v>45525</v>
      </c>
      <c r="L636" t="s">
        <v>46</v>
      </c>
      <c r="T636" t="str">
        <f t="shared" si="37"/>
        <v>U10</v>
      </c>
      <c r="U636" t="str">
        <f t="shared" si="38"/>
        <v>&lt;54</v>
      </c>
      <c r="V636" t="str">
        <f t="shared" si="39"/>
        <v>U10M&lt;54</v>
      </c>
      <c r="W636" t="str">
        <f t="shared" si="40"/>
        <v>ORANGE</v>
      </c>
    </row>
    <row r="637" spans="1:23" x14ac:dyDescent="0.25">
      <c r="A637">
        <v>42947369</v>
      </c>
      <c r="B637" t="s">
        <v>38</v>
      </c>
      <c r="C637" t="s">
        <v>110</v>
      </c>
      <c r="D637" t="s">
        <v>287</v>
      </c>
      <c r="E637" t="s">
        <v>39</v>
      </c>
      <c r="F637" t="s">
        <v>32</v>
      </c>
      <c r="G637">
        <v>12</v>
      </c>
      <c r="H637" s="21">
        <v>41156</v>
      </c>
      <c r="I637" t="s">
        <v>381</v>
      </c>
      <c r="J637">
        <v>40.5</v>
      </c>
      <c r="K637" s="21">
        <v>45525</v>
      </c>
      <c r="L637" t="s">
        <v>46</v>
      </c>
      <c r="T637" t="str">
        <f t="shared" si="37"/>
        <v>U12</v>
      </c>
      <c r="U637" t="str">
        <f t="shared" si="38"/>
        <v>&lt;54</v>
      </c>
      <c r="V637" t="str">
        <f t="shared" si="39"/>
        <v>U12F&lt;54</v>
      </c>
      <c r="W637" t="str">
        <f t="shared" si="40"/>
        <v>VIOLET</v>
      </c>
    </row>
    <row r="638" spans="1:23" x14ac:dyDescent="0.25">
      <c r="A638">
        <v>43691337</v>
      </c>
      <c r="B638" t="s">
        <v>38</v>
      </c>
      <c r="C638" t="s">
        <v>243</v>
      </c>
      <c r="D638" t="s">
        <v>1181</v>
      </c>
      <c r="E638" t="s">
        <v>39</v>
      </c>
      <c r="F638" t="s">
        <v>32</v>
      </c>
      <c r="G638">
        <v>11</v>
      </c>
      <c r="H638" s="21">
        <v>41290</v>
      </c>
      <c r="I638" t="s">
        <v>314</v>
      </c>
      <c r="J638">
        <v>54</v>
      </c>
      <c r="K638" s="21">
        <v>43478</v>
      </c>
      <c r="L638" t="s">
        <v>113</v>
      </c>
      <c r="T638" t="str">
        <f t="shared" si="37"/>
        <v>U12</v>
      </c>
      <c r="U638" t="str">
        <f t="shared" si="38"/>
        <v>&lt;54</v>
      </c>
      <c r="V638" t="str">
        <f t="shared" si="39"/>
        <v>U12F&lt;54</v>
      </c>
      <c r="W638" t="str">
        <f t="shared" si="40"/>
        <v>VIOLET</v>
      </c>
    </row>
    <row r="639" spans="1:23" x14ac:dyDescent="0.25">
      <c r="A639">
        <v>49928370</v>
      </c>
      <c r="B639" t="s">
        <v>28</v>
      </c>
      <c r="C639" t="s">
        <v>869</v>
      </c>
      <c r="D639" t="s">
        <v>92</v>
      </c>
      <c r="E639" t="s">
        <v>31</v>
      </c>
      <c r="F639" t="s">
        <v>32</v>
      </c>
      <c r="G639">
        <v>19</v>
      </c>
      <c r="H639" s="21">
        <v>38365</v>
      </c>
      <c r="I639" t="s">
        <v>966</v>
      </c>
      <c r="J639">
        <v>54</v>
      </c>
      <c r="K639" s="21">
        <v>45007</v>
      </c>
      <c r="L639" t="s">
        <v>151</v>
      </c>
      <c r="T639" t="b">
        <f t="shared" si="37"/>
        <v>0</v>
      </c>
      <c r="U639" t="str">
        <f t="shared" si="38"/>
        <v>&lt;54</v>
      </c>
      <c r="V639" t="str">
        <f t="shared" si="39"/>
        <v>FAUXM&lt;54</v>
      </c>
      <c r="W639" t="b">
        <f t="shared" si="40"/>
        <v>0</v>
      </c>
    </row>
    <row r="640" spans="1:23" x14ac:dyDescent="0.25">
      <c r="A640">
        <v>532611362</v>
      </c>
      <c r="B640" t="s">
        <v>28</v>
      </c>
      <c r="C640" t="s">
        <v>624</v>
      </c>
      <c r="D640" t="s">
        <v>625</v>
      </c>
      <c r="E640" t="s">
        <v>31</v>
      </c>
      <c r="F640" t="s">
        <v>32</v>
      </c>
      <c r="G640">
        <v>18</v>
      </c>
      <c r="H640" s="21">
        <v>39057</v>
      </c>
      <c r="I640" t="s">
        <v>671</v>
      </c>
      <c r="J640">
        <v>30.2</v>
      </c>
      <c r="K640" s="21">
        <v>45585</v>
      </c>
      <c r="L640" t="s">
        <v>46</v>
      </c>
      <c r="T640" t="str">
        <f t="shared" si="37"/>
        <v>U18</v>
      </c>
      <c r="U640" t="str">
        <f t="shared" si="38"/>
        <v>&lt;54</v>
      </c>
      <c r="V640" t="str">
        <f t="shared" si="39"/>
        <v>U18M&lt;54</v>
      </c>
      <c r="W640" t="str">
        <f t="shared" si="40"/>
        <v>ROUGE</v>
      </c>
    </row>
    <row r="641" spans="1:23" x14ac:dyDescent="0.25">
      <c r="A641">
        <v>531185370</v>
      </c>
      <c r="B641" t="s">
        <v>38</v>
      </c>
      <c r="C641" t="s">
        <v>870</v>
      </c>
      <c r="D641" t="s">
        <v>606</v>
      </c>
      <c r="E641" t="s">
        <v>39</v>
      </c>
      <c r="F641" t="s">
        <v>32</v>
      </c>
      <c r="G641">
        <v>17</v>
      </c>
      <c r="H641" s="21">
        <v>39158</v>
      </c>
      <c r="I641" t="s">
        <v>642</v>
      </c>
      <c r="J641">
        <v>54</v>
      </c>
      <c r="K641" s="21">
        <v>45178</v>
      </c>
      <c r="L641" t="s">
        <v>43</v>
      </c>
      <c r="T641" t="str">
        <f t="shared" si="37"/>
        <v>U18</v>
      </c>
      <c r="U641" t="str">
        <f t="shared" si="38"/>
        <v>&lt;54</v>
      </c>
      <c r="V641" t="str">
        <f t="shared" si="39"/>
        <v>U18F&lt;54</v>
      </c>
      <c r="W641" t="str">
        <f t="shared" si="40"/>
        <v>VIOLET</v>
      </c>
    </row>
    <row r="642" spans="1:23" x14ac:dyDescent="0.25">
      <c r="A642">
        <v>41851371</v>
      </c>
      <c r="B642" t="s">
        <v>28</v>
      </c>
      <c r="C642" t="s">
        <v>871</v>
      </c>
      <c r="D642" t="s">
        <v>872</v>
      </c>
      <c r="E642" t="s">
        <v>31</v>
      </c>
      <c r="F642" t="s">
        <v>32</v>
      </c>
      <c r="G642">
        <v>7</v>
      </c>
      <c r="H642" s="21">
        <v>43064</v>
      </c>
      <c r="I642" t="s">
        <v>33</v>
      </c>
      <c r="J642">
        <v>54</v>
      </c>
      <c r="K642" s="21">
        <v>44917</v>
      </c>
      <c r="L642" t="s">
        <v>62</v>
      </c>
      <c r="T642" t="str">
        <f t="shared" si="37"/>
        <v>U8</v>
      </c>
      <c r="U642" t="str">
        <f t="shared" si="38"/>
        <v>&lt;54</v>
      </c>
      <c r="V642" t="str">
        <f t="shared" si="39"/>
        <v>U8M&lt;54</v>
      </c>
      <c r="W642" t="str">
        <f t="shared" si="40"/>
        <v>ORANGE</v>
      </c>
    </row>
    <row r="643" spans="1:23" x14ac:dyDescent="0.25">
      <c r="A643">
        <v>41850373</v>
      </c>
      <c r="B643" t="s">
        <v>28</v>
      </c>
      <c r="C643" t="s">
        <v>871</v>
      </c>
      <c r="D643" t="s">
        <v>105</v>
      </c>
      <c r="E643" t="s">
        <v>31</v>
      </c>
      <c r="F643" t="s">
        <v>32</v>
      </c>
      <c r="G643">
        <v>9</v>
      </c>
      <c r="H643" s="21">
        <v>42107</v>
      </c>
      <c r="I643" t="s">
        <v>195</v>
      </c>
      <c r="J643">
        <v>54</v>
      </c>
      <c r="K643" s="21">
        <v>44917</v>
      </c>
      <c r="L643" t="s">
        <v>62</v>
      </c>
      <c r="T643" t="str">
        <f t="shared" ref="T643:T706" si="41">IF(LEFT(I643,4)="ENFA","U8",IF(LEFT(I643,4)="POUC","U10",IF(LEFT(I643,4)="POUS","U12",IF(LEFT(I643,4)="BENJ","U14",IF(LEFT(I643,4)="MINI","U16",IF(LEFT(I643,4)="CADE","U18"))))))</f>
        <v>U10</v>
      </c>
      <c r="U643" t="str">
        <f t="shared" ref="U643:U706" si="42">IF(J643&lt;12,"&lt;12",IF(J643&lt;24,"&lt;24",IF(J643&lt;55,"&lt;54")))</f>
        <v>&lt;54</v>
      </c>
      <c r="V643" t="str">
        <f t="shared" ref="V643:V706" si="43">_xlfn.CONCAT(T643,E643,U643)</f>
        <v>U10M&lt;54</v>
      </c>
      <c r="W643" t="str">
        <f t="shared" ref="W643:W706" si="44">IF(LEFT(V643,2)="U8","ORANGE",IF(V643="U10M&lt;54","ORANGE",IF(V643="U10F&lt;54","ORANGE",IF(V643="U10M&lt;24","ROUGE",IF(V643="U10F&lt;24","VIOLET",IF(V643="U10M&lt;12","ROUGE",IF(V643="U10F&lt;12","VIOLET",IF(V643="U12M&lt;54","VIOLET",IF(V643="U12F&lt;54","VIOLET",IF(V643="U12M&lt;24","ROUGE",IF(V643="U12F&lt;24","VIOLET",IF(V643="U12M&lt;12","ROUGE",IF(V643="U12F&lt;12","ROUGE",IF(V643="U14M&lt;54","ROUGE",IF(V643="U14F&lt;54","VIOLET",IF(V643="U14M&lt;24","BLEU",IF(V643="U14F&lt;24","ROUGE",IF(V643="U14M&lt;12","JAUNE",IF(V643="U14F&lt;12","ROUGE",IF(V643="U16M&lt;54","ROUGE",IF(V643="U16F&lt;54","VIOLET",IF(V643="U16M&lt;24","BLEU",IF(V643="U16F&lt;24","ROUGE",IF(V643="U16M&lt;12","JAUNE",IF(V643="U16F&lt;12","ROUGE",IF(V643="U18M&lt;54","ROUGE",IF(V643="U18F&lt;54","VIOLET",IF(V643="U18M&lt;24","BLEU",IF(V643="U18F&lt;24","ROUGE",IF(V643="U18M&lt;12","JAUNE",IF(V643="U18F&lt;12","ROUGE")))))))))))))))))))))))))))))))</f>
        <v>ORANGE</v>
      </c>
    </row>
    <row r="644" spans="1:23" x14ac:dyDescent="0.25">
      <c r="A644">
        <v>527993308</v>
      </c>
      <c r="B644" t="s">
        <v>28</v>
      </c>
      <c r="C644" t="s">
        <v>1182</v>
      </c>
      <c r="D644" t="s">
        <v>115</v>
      </c>
      <c r="E644" t="s">
        <v>31</v>
      </c>
      <c r="F644" t="s">
        <v>32</v>
      </c>
      <c r="G644">
        <v>15</v>
      </c>
      <c r="H644" s="21">
        <v>39942</v>
      </c>
      <c r="I644" t="s">
        <v>551</v>
      </c>
      <c r="J644">
        <v>54</v>
      </c>
      <c r="K644" s="21">
        <v>42632</v>
      </c>
      <c r="L644" t="s">
        <v>151</v>
      </c>
      <c r="T644" t="str">
        <f t="shared" si="41"/>
        <v>U16</v>
      </c>
      <c r="U644" t="str">
        <f t="shared" si="42"/>
        <v>&lt;54</v>
      </c>
      <c r="V644" t="str">
        <f t="shared" si="43"/>
        <v>U16M&lt;54</v>
      </c>
      <c r="W644" t="str">
        <f t="shared" si="44"/>
        <v>ROUGE</v>
      </c>
    </row>
    <row r="645" spans="1:23" x14ac:dyDescent="0.25">
      <c r="A645">
        <v>530681335</v>
      </c>
      <c r="B645" t="s">
        <v>28</v>
      </c>
      <c r="C645" t="s">
        <v>288</v>
      </c>
      <c r="D645" t="s">
        <v>157</v>
      </c>
      <c r="E645" t="s">
        <v>31</v>
      </c>
      <c r="F645" t="s">
        <v>32</v>
      </c>
      <c r="G645">
        <v>12</v>
      </c>
      <c r="H645" s="21">
        <v>40990</v>
      </c>
      <c r="I645" t="s">
        <v>381</v>
      </c>
      <c r="J645">
        <v>54</v>
      </c>
      <c r="K645" s="21">
        <v>43742</v>
      </c>
      <c r="L645" t="s">
        <v>151</v>
      </c>
      <c r="T645" t="str">
        <f t="shared" si="41"/>
        <v>U12</v>
      </c>
      <c r="U645" t="str">
        <f t="shared" si="42"/>
        <v>&lt;54</v>
      </c>
      <c r="V645" t="str">
        <f t="shared" si="43"/>
        <v>U12M&lt;54</v>
      </c>
      <c r="W645" t="str">
        <f t="shared" si="44"/>
        <v>VIOLET</v>
      </c>
    </row>
    <row r="646" spans="1:23" x14ac:dyDescent="0.25">
      <c r="A646">
        <v>531601357</v>
      </c>
      <c r="B646" t="s">
        <v>28</v>
      </c>
      <c r="C646" t="s">
        <v>364</v>
      </c>
      <c r="D646" t="s">
        <v>365</v>
      </c>
      <c r="E646" t="s">
        <v>31</v>
      </c>
      <c r="F646" t="s">
        <v>32</v>
      </c>
      <c r="G646">
        <v>13</v>
      </c>
      <c r="H646" s="21">
        <v>40787</v>
      </c>
      <c r="I646" t="s">
        <v>448</v>
      </c>
      <c r="J646">
        <v>54</v>
      </c>
      <c r="K646" s="21">
        <v>45452</v>
      </c>
      <c r="L646" t="s">
        <v>113</v>
      </c>
      <c r="T646" t="str">
        <f t="shared" si="41"/>
        <v>U14</v>
      </c>
      <c r="U646" t="str">
        <f t="shared" si="42"/>
        <v>&lt;54</v>
      </c>
      <c r="V646" t="str">
        <f t="shared" si="43"/>
        <v>U14M&lt;54</v>
      </c>
      <c r="W646" t="str">
        <f t="shared" si="44"/>
        <v>ROUGE</v>
      </c>
    </row>
    <row r="647" spans="1:23" x14ac:dyDescent="0.25">
      <c r="A647">
        <v>246282</v>
      </c>
      <c r="B647" t="s">
        <v>28</v>
      </c>
      <c r="C647" t="s">
        <v>366</v>
      </c>
      <c r="D647" t="s">
        <v>209</v>
      </c>
      <c r="E647" t="s">
        <v>31</v>
      </c>
      <c r="F647" t="s">
        <v>32</v>
      </c>
      <c r="G647">
        <v>16</v>
      </c>
      <c r="H647" s="21">
        <v>39480</v>
      </c>
      <c r="I647" t="s">
        <v>590</v>
      </c>
      <c r="J647">
        <v>2.2999999999999998</v>
      </c>
      <c r="K647" s="21">
        <v>45557</v>
      </c>
      <c r="L647" t="s">
        <v>34</v>
      </c>
      <c r="T647" t="str">
        <f t="shared" si="41"/>
        <v>U16</v>
      </c>
      <c r="U647" t="str">
        <f t="shared" si="42"/>
        <v>&lt;12</v>
      </c>
      <c r="V647" t="str">
        <f t="shared" si="43"/>
        <v>U16M&lt;12</v>
      </c>
      <c r="W647" t="str">
        <f t="shared" si="44"/>
        <v>JAUNE</v>
      </c>
    </row>
    <row r="648" spans="1:23" x14ac:dyDescent="0.25">
      <c r="A648">
        <v>44096297</v>
      </c>
      <c r="B648" t="s">
        <v>28</v>
      </c>
      <c r="C648" t="s">
        <v>366</v>
      </c>
      <c r="D648" t="s">
        <v>92</v>
      </c>
      <c r="E648" t="s">
        <v>31</v>
      </c>
      <c r="F648" t="s">
        <v>32</v>
      </c>
      <c r="G648">
        <v>13</v>
      </c>
      <c r="H648" s="21">
        <v>40576</v>
      </c>
      <c r="I648" t="s">
        <v>448</v>
      </c>
      <c r="J648">
        <v>18.5</v>
      </c>
      <c r="K648" s="21">
        <v>44752</v>
      </c>
      <c r="L648" t="s">
        <v>34</v>
      </c>
      <c r="T648" t="str">
        <f t="shared" si="41"/>
        <v>U14</v>
      </c>
      <c r="U648" t="str">
        <f t="shared" si="42"/>
        <v>&lt;24</v>
      </c>
      <c r="V648" t="str">
        <f t="shared" si="43"/>
        <v>U14M&lt;24</v>
      </c>
      <c r="W648" t="str">
        <f t="shared" si="44"/>
        <v>BLEU</v>
      </c>
    </row>
    <row r="649" spans="1:23" x14ac:dyDescent="0.25">
      <c r="A649">
        <v>513964357</v>
      </c>
      <c r="B649" t="s">
        <v>38</v>
      </c>
      <c r="C649" t="s">
        <v>81</v>
      </c>
      <c r="D649" t="s">
        <v>167</v>
      </c>
      <c r="E649" t="s">
        <v>39</v>
      </c>
      <c r="F649" t="s">
        <v>32</v>
      </c>
      <c r="G649">
        <v>10</v>
      </c>
      <c r="H649" s="21">
        <v>41896</v>
      </c>
      <c r="I649" t="s">
        <v>252</v>
      </c>
      <c r="J649">
        <v>54</v>
      </c>
      <c r="K649" s="21">
        <v>44296</v>
      </c>
      <c r="L649" t="s">
        <v>113</v>
      </c>
      <c r="T649" t="str">
        <f t="shared" si="41"/>
        <v>U10</v>
      </c>
      <c r="U649" t="str">
        <f t="shared" si="42"/>
        <v>&lt;54</v>
      </c>
      <c r="V649" t="str">
        <f t="shared" si="43"/>
        <v>U10F&lt;54</v>
      </c>
      <c r="W649" t="str">
        <f t="shared" si="44"/>
        <v>ORANGE</v>
      </c>
    </row>
    <row r="650" spans="1:23" x14ac:dyDescent="0.25">
      <c r="A650">
        <v>547254355</v>
      </c>
      <c r="B650" t="s">
        <v>28</v>
      </c>
      <c r="C650" t="s">
        <v>81</v>
      </c>
      <c r="D650" t="s">
        <v>75</v>
      </c>
      <c r="E650" t="s">
        <v>31</v>
      </c>
      <c r="F650" t="s">
        <v>32</v>
      </c>
      <c r="G650">
        <v>8</v>
      </c>
      <c r="H650" s="21">
        <v>42668</v>
      </c>
      <c r="I650" t="s">
        <v>33</v>
      </c>
      <c r="J650">
        <v>54</v>
      </c>
      <c r="K650" s="21">
        <v>44524</v>
      </c>
      <c r="L650" t="s">
        <v>113</v>
      </c>
      <c r="T650" t="str">
        <f t="shared" si="41"/>
        <v>U8</v>
      </c>
      <c r="U650" t="str">
        <f t="shared" si="42"/>
        <v>&lt;54</v>
      </c>
      <c r="V650" t="str">
        <f t="shared" si="43"/>
        <v>U8M&lt;54</v>
      </c>
      <c r="W650" t="str">
        <f t="shared" si="44"/>
        <v>ORANGE</v>
      </c>
    </row>
    <row r="651" spans="1:23" x14ac:dyDescent="0.25">
      <c r="A651">
        <v>42394289</v>
      </c>
      <c r="B651" t="s">
        <v>28</v>
      </c>
      <c r="C651" t="s">
        <v>626</v>
      </c>
      <c r="D651" t="s">
        <v>627</v>
      </c>
      <c r="E651" t="s">
        <v>31</v>
      </c>
      <c r="F651" t="s">
        <v>32</v>
      </c>
      <c r="G651">
        <v>18</v>
      </c>
      <c r="H651" s="21">
        <v>38861</v>
      </c>
      <c r="I651" t="s">
        <v>671</v>
      </c>
      <c r="J651">
        <v>54</v>
      </c>
      <c r="K651" s="21">
        <v>45446</v>
      </c>
      <c r="L651" t="s">
        <v>62</v>
      </c>
      <c r="T651" t="str">
        <f t="shared" si="41"/>
        <v>U18</v>
      </c>
      <c r="U651" t="str">
        <f t="shared" si="42"/>
        <v>&lt;54</v>
      </c>
      <c r="V651" t="str">
        <f t="shared" si="43"/>
        <v>U18M&lt;54</v>
      </c>
      <c r="W651" t="str">
        <f t="shared" si="44"/>
        <v>ROUGE</v>
      </c>
    </row>
    <row r="652" spans="1:23" x14ac:dyDescent="0.25">
      <c r="A652">
        <v>527507388</v>
      </c>
      <c r="B652" t="s">
        <v>38</v>
      </c>
      <c r="C652" t="s">
        <v>1183</v>
      </c>
      <c r="D652" t="s">
        <v>1184</v>
      </c>
      <c r="E652" t="s">
        <v>39</v>
      </c>
      <c r="F652" t="s">
        <v>32</v>
      </c>
      <c r="G652">
        <v>11</v>
      </c>
      <c r="H652" s="21">
        <v>41374</v>
      </c>
      <c r="I652" t="s">
        <v>314</v>
      </c>
      <c r="J652">
        <v>54</v>
      </c>
      <c r="K652" s="21">
        <v>45536</v>
      </c>
      <c r="L652" t="s">
        <v>34</v>
      </c>
      <c r="T652" t="str">
        <f t="shared" si="41"/>
        <v>U12</v>
      </c>
      <c r="U652" t="str">
        <f t="shared" si="42"/>
        <v>&lt;54</v>
      </c>
      <c r="V652" t="str">
        <f t="shared" si="43"/>
        <v>U12F&lt;54</v>
      </c>
      <c r="W652" t="str">
        <f t="shared" si="44"/>
        <v>VIOLET</v>
      </c>
    </row>
    <row r="653" spans="1:23" x14ac:dyDescent="0.25">
      <c r="A653">
        <v>540256384</v>
      </c>
      <c r="B653" t="s">
        <v>38</v>
      </c>
      <c r="C653" t="s">
        <v>873</v>
      </c>
      <c r="D653" t="s">
        <v>596</v>
      </c>
      <c r="E653" t="s">
        <v>39</v>
      </c>
      <c r="F653" t="s">
        <v>32</v>
      </c>
      <c r="G653">
        <v>8</v>
      </c>
      <c r="H653" s="21">
        <v>42382</v>
      </c>
      <c r="I653" t="s">
        <v>33</v>
      </c>
      <c r="J653">
        <v>54</v>
      </c>
      <c r="K653" s="21">
        <v>45292</v>
      </c>
      <c r="L653" t="s">
        <v>65</v>
      </c>
      <c r="T653" t="str">
        <f t="shared" si="41"/>
        <v>U8</v>
      </c>
      <c r="U653" t="str">
        <f t="shared" si="42"/>
        <v>&lt;54</v>
      </c>
      <c r="V653" t="str">
        <f t="shared" si="43"/>
        <v>U8F&lt;54</v>
      </c>
      <c r="W653" t="str">
        <f t="shared" si="44"/>
        <v>ORANGE</v>
      </c>
    </row>
    <row r="654" spans="1:23" x14ac:dyDescent="0.25">
      <c r="A654">
        <v>529425374</v>
      </c>
      <c r="B654" t="s">
        <v>28</v>
      </c>
      <c r="C654" t="s">
        <v>874</v>
      </c>
      <c r="D654" t="s">
        <v>298</v>
      </c>
      <c r="E654" t="s">
        <v>31</v>
      </c>
      <c r="F654" t="s">
        <v>32</v>
      </c>
      <c r="G654">
        <v>15</v>
      </c>
      <c r="H654" s="21">
        <v>39986</v>
      </c>
      <c r="I654" t="s">
        <v>551</v>
      </c>
      <c r="J654">
        <v>54</v>
      </c>
      <c r="K654" s="21">
        <v>45171</v>
      </c>
      <c r="L654" t="s">
        <v>113</v>
      </c>
      <c r="T654" t="str">
        <f t="shared" si="41"/>
        <v>U16</v>
      </c>
      <c r="U654" t="str">
        <f t="shared" si="42"/>
        <v>&lt;54</v>
      </c>
      <c r="V654" t="str">
        <f t="shared" si="43"/>
        <v>U16M&lt;54</v>
      </c>
      <c r="W654" t="str">
        <f t="shared" si="44"/>
        <v>ROUGE</v>
      </c>
    </row>
    <row r="655" spans="1:23" x14ac:dyDescent="0.25">
      <c r="A655">
        <v>43025354</v>
      </c>
      <c r="B655" t="s">
        <v>28</v>
      </c>
      <c r="C655" t="s">
        <v>367</v>
      </c>
      <c r="D655" t="s">
        <v>368</v>
      </c>
      <c r="E655" t="s">
        <v>31</v>
      </c>
      <c r="F655" t="s">
        <v>32</v>
      </c>
      <c r="G655">
        <v>13</v>
      </c>
      <c r="H655" s="21">
        <v>40726</v>
      </c>
      <c r="I655" t="s">
        <v>448</v>
      </c>
      <c r="J655">
        <v>18</v>
      </c>
      <c r="K655" s="21">
        <v>45571</v>
      </c>
      <c r="L655" t="s">
        <v>46</v>
      </c>
      <c r="T655" t="str">
        <f t="shared" si="41"/>
        <v>U14</v>
      </c>
      <c r="U655" t="str">
        <f t="shared" si="42"/>
        <v>&lt;24</v>
      </c>
      <c r="V655" t="str">
        <f t="shared" si="43"/>
        <v>U14M&lt;24</v>
      </c>
      <c r="W655" t="str">
        <f t="shared" si="44"/>
        <v>BLEU</v>
      </c>
    </row>
    <row r="656" spans="1:23" x14ac:dyDescent="0.25">
      <c r="A656">
        <v>528439389</v>
      </c>
      <c r="B656" t="s">
        <v>28</v>
      </c>
      <c r="C656" t="s">
        <v>367</v>
      </c>
      <c r="D656" t="s">
        <v>329</v>
      </c>
      <c r="E656" t="s">
        <v>31</v>
      </c>
      <c r="F656" t="s">
        <v>32</v>
      </c>
      <c r="G656">
        <v>15</v>
      </c>
      <c r="H656" s="21">
        <v>40039</v>
      </c>
      <c r="I656" t="s">
        <v>551</v>
      </c>
      <c r="J656">
        <v>54</v>
      </c>
      <c r="K656" s="21">
        <v>45542</v>
      </c>
      <c r="L656" t="s">
        <v>46</v>
      </c>
      <c r="T656" t="str">
        <f t="shared" si="41"/>
        <v>U16</v>
      </c>
      <c r="U656" t="str">
        <f t="shared" si="42"/>
        <v>&lt;54</v>
      </c>
      <c r="V656" t="str">
        <f t="shared" si="43"/>
        <v>U16M&lt;54</v>
      </c>
      <c r="W656" t="str">
        <f t="shared" si="44"/>
        <v>ROUGE</v>
      </c>
    </row>
    <row r="657" spans="1:23" x14ac:dyDescent="0.25">
      <c r="A657">
        <v>533906373</v>
      </c>
      <c r="B657" t="s">
        <v>38</v>
      </c>
      <c r="C657" t="s">
        <v>289</v>
      </c>
      <c r="D657" t="s">
        <v>875</v>
      </c>
      <c r="E657" t="s">
        <v>39</v>
      </c>
      <c r="F657" t="s">
        <v>32</v>
      </c>
      <c r="G657">
        <v>9</v>
      </c>
      <c r="H657" s="21">
        <v>42152</v>
      </c>
      <c r="I657" t="s">
        <v>195</v>
      </c>
      <c r="J657">
        <v>54</v>
      </c>
      <c r="K657" s="21">
        <v>45189</v>
      </c>
      <c r="L657" t="s">
        <v>43</v>
      </c>
      <c r="T657" t="str">
        <f t="shared" si="41"/>
        <v>U10</v>
      </c>
      <c r="U657" t="str">
        <f t="shared" si="42"/>
        <v>&lt;54</v>
      </c>
      <c r="V657" t="str">
        <f t="shared" si="43"/>
        <v>U10F&lt;54</v>
      </c>
      <c r="W657" t="str">
        <f t="shared" si="44"/>
        <v>ORANGE</v>
      </c>
    </row>
    <row r="658" spans="1:23" x14ac:dyDescent="0.25">
      <c r="A658">
        <v>529509337</v>
      </c>
      <c r="B658" t="s">
        <v>28</v>
      </c>
      <c r="C658" t="s">
        <v>289</v>
      </c>
      <c r="D658" t="s">
        <v>290</v>
      </c>
      <c r="E658" t="s">
        <v>31</v>
      </c>
      <c r="F658" t="s">
        <v>32</v>
      </c>
      <c r="G658">
        <v>12</v>
      </c>
      <c r="H658" s="21">
        <v>41030</v>
      </c>
      <c r="I658" t="s">
        <v>381</v>
      </c>
      <c r="J658">
        <v>54</v>
      </c>
      <c r="K658" s="21">
        <v>43735</v>
      </c>
      <c r="L658" t="s">
        <v>43</v>
      </c>
      <c r="T658" t="str">
        <f t="shared" si="41"/>
        <v>U12</v>
      </c>
      <c r="U658" t="str">
        <f t="shared" si="42"/>
        <v>&lt;54</v>
      </c>
      <c r="V658" t="str">
        <f t="shared" si="43"/>
        <v>U12M&lt;54</v>
      </c>
      <c r="W658" t="str">
        <f t="shared" si="44"/>
        <v>VIOLET</v>
      </c>
    </row>
    <row r="659" spans="1:23" x14ac:dyDescent="0.25">
      <c r="A659">
        <v>526532343</v>
      </c>
      <c r="B659" t="s">
        <v>38</v>
      </c>
      <c r="C659" t="s">
        <v>369</v>
      </c>
      <c r="D659" t="s">
        <v>370</v>
      </c>
      <c r="E659" t="s">
        <v>39</v>
      </c>
      <c r="F659" t="s">
        <v>32</v>
      </c>
      <c r="G659">
        <v>13</v>
      </c>
      <c r="H659" s="21">
        <v>40577</v>
      </c>
      <c r="I659" t="s">
        <v>448</v>
      </c>
      <c r="J659">
        <v>29.3</v>
      </c>
      <c r="K659" s="21">
        <v>45533</v>
      </c>
      <c r="L659" t="s">
        <v>43</v>
      </c>
      <c r="T659" t="str">
        <f t="shared" si="41"/>
        <v>U14</v>
      </c>
      <c r="U659" t="str">
        <f t="shared" si="42"/>
        <v>&lt;54</v>
      </c>
      <c r="V659" t="str">
        <f t="shared" si="43"/>
        <v>U14F&lt;54</v>
      </c>
      <c r="W659" t="str">
        <f t="shared" si="44"/>
        <v>VIOLET</v>
      </c>
    </row>
    <row r="660" spans="1:23" x14ac:dyDescent="0.25">
      <c r="A660">
        <v>48110291</v>
      </c>
      <c r="B660" t="s">
        <v>28</v>
      </c>
      <c r="C660" t="s">
        <v>876</v>
      </c>
      <c r="D660" t="s">
        <v>678</v>
      </c>
      <c r="E660" t="s">
        <v>31</v>
      </c>
      <c r="F660" t="s">
        <v>32</v>
      </c>
      <c r="G660">
        <v>17</v>
      </c>
      <c r="H660" s="21">
        <v>39168</v>
      </c>
      <c r="I660" t="s">
        <v>639</v>
      </c>
      <c r="J660">
        <v>15.1</v>
      </c>
      <c r="K660" s="21">
        <v>45578</v>
      </c>
      <c r="L660" t="s">
        <v>58</v>
      </c>
      <c r="T660" t="str">
        <f t="shared" si="41"/>
        <v>U18</v>
      </c>
      <c r="U660" t="str">
        <f t="shared" si="42"/>
        <v>&lt;24</v>
      </c>
      <c r="V660" t="str">
        <f t="shared" si="43"/>
        <v>U18M&lt;24</v>
      </c>
      <c r="W660" t="str">
        <f t="shared" si="44"/>
        <v>BLEU</v>
      </c>
    </row>
    <row r="661" spans="1:23" x14ac:dyDescent="0.25">
      <c r="A661">
        <v>542017370</v>
      </c>
      <c r="B661" t="s">
        <v>28</v>
      </c>
      <c r="C661" t="s">
        <v>876</v>
      </c>
      <c r="D661" t="s">
        <v>259</v>
      </c>
      <c r="E661" t="s">
        <v>31</v>
      </c>
      <c r="F661" t="s">
        <v>32</v>
      </c>
      <c r="G661">
        <v>11</v>
      </c>
      <c r="H661" s="21">
        <v>41417</v>
      </c>
      <c r="I661" t="s">
        <v>314</v>
      </c>
      <c r="J661">
        <v>54</v>
      </c>
      <c r="K661" s="21">
        <v>45231</v>
      </c>
      <c r="L661" t="s">
        <v>43</v>
      </c>
      <c r="T661" t="str">
        <f t="shared" si="41"/>
        <v>U12</v>
      </c>
      <c r="U661" t="str">
        <f t="shared" si="42"/>
        <v>&lt;54</v>
      </c>
      <c r="V661" t="str">
        <f t="shared" si="43"/>
        <v>U12M&lt;54</v>
      </c>
      <c r="W661" t="str">
        <f t="shared" si="44"/>
        <v>VIOLET</v>
      </c>
    </row>
    <row r="662" spans="1:23" x14ac:dyDescent="0.25">
      <c r="A662">
        <v>537145358</v>
      </c>
      <c r="B662" t="s">
        <v>28</v>
      </c>
      <c r="C662" t="s">
        <v>1185</v>
      </c>
      <c r="D662" t="s">
        <v>507</v>
      </c>
      <c r="E662" t="s">
        <v>31</v>
      </c>
      <c r="F662" t="s">
        <v>32</v>
      </c>
      <c r="G662">
        <v>17</v>
      </c>
      <c r="H662" s="21">
        <v>39358</v>
      </c>
      <c r="I662" t="s">
        <v>639</v>
      </c>
      <c r="J662">
        <v>54</v>
      </c>
      <c r="K662" s="21">
        <v>44461</v>
      </c>
      <c r="L662" t="s">
        <v>65</v>
      </c>
      <c r="T662" t="str">
        <f t="shared" si="41"/>
        <v>U18</v>
      </c>
      <c r="U662" t="str">
        <f t="shared" si="42"/>
        <v>&lt;54</v>
      </c>
      <c r="V662" t="str">
        <f t="shared" si="43"/>
        <v>U18M&lt;54</v>
      </c>
      <c r="W662" t="str">
        <f t="shared" si="44"/>
        <v>ROUGE</v>
      </c>
    </row>
    <row r="663" spans="1:23" x14ac:dyDescent="0.25">
      <c r="A663">
        <v>41529382</v>
      </c>
      <c r="B663" t="s">
        <v>28</v>
      </c>
      <c r="C663" t="s">
        <v>1186</v>
      </c>
      <c r="D663" t="s">
        <v>75</v>
      </c>
      <c r="E663" t="s">
        <v>31</v>
      </c>
      <c r="F663" t="s">
        <v>32</v>
      </c>
      <c r="G663">
        <v>9</v>
      </c>
      <c r="H663" s="21">
        <v>42233</v>
      </c>
      <c r="I663" t="s">
        <v>195</v>
      </c>
      <c r="J663">
        <v>54</v>
      </c>
      <c r="K663" s="21">
        <v>45279</v>
      </c>
      <c r="L663" t="s">
        <v>62</v>
      </c>
      <c r="T663" t="str">
        <f t="shared" si="41"/>
        <v>U10</v>
      </c>
      <c r="U663" t="str">
        <f t="shared" si="42"/>
        <v>&lt;54</v>
      </c>
      <c r="V663" t="str">
        <f t="shared" si="43"/>
        <v>U10M&lt;54</v>
      </c>
      <c r="W663" t="str">
        <f t="shared" si="44"/>
        <v>ORANGE</v>
      </c>
    </row>
    <row r="664" spans="1:23" x14ac:dyDescent="0.25">
      <c r="A664">
        <v>524848293</v>
      </c>
      <c r="B664" t="s">
        <v>28</v>
      </c>
      <c r="C664" t="s">
        <v>577</v>
      </c>
      <c r="D664" t="s">
        <v>1187</v>
      </c>
      <c r="E664" t="s">
        <v>31</v>
      </c>
      <c r="F664" t="s">
        <v>32</v>
      </c>
      <c r="G664">
        <v>20</v>
      </c>
      <c r="H664" s="21">
        <v>37991</v>
      </c>
      <c r="I664" t="s">
        <v>966</v>
      </c>
      <c r="J664">
        <v>14.8</v>
      </c>
      <c r="K664" s="21">
        <v>45124</v>
      </c>
      <c r="L664" t="s">
        <v>34</v>
      </c>
      <c r="T664" t="b">
        <f t="shared" si="41"/>
        <v>0</v>
      </c>
      <c r="U664" t="str">
        <f t="shared" si="42"/>
        <v>&lt;24</v>
      </c>
      <c r="V664" t="str">
        <f t="shared" si="43"/>
        <v>FAUXM&lt;24</v>
      </c>
      <c r="W664" t="b">
        <f t="shared" si="44"/>
        <v>0</v>
      </c>
    </row>
    <row r="665" spans="1:23" x14ac:dyDescent="0.25">
      <c r="A665">
        <v>511750251</v>
      </c>
      <c r="B665" t="s">
        <v>28</v>
      </c>
      <c r="C665" t="s">
        <v>579</v>
      </c>
      <c r="D665" t="s">
        <v>119</v>
      </c>
      <c r="E665" t="s">
        <v>31</v>
      </c>
      <c r="F665" t="s">
        <v>32</v>
      </c>
      <c r="G665">
        <v>17</v>
      </c>
      <c r="H665" s="21">
        <v>39139</v>
      </c>
      <c r="I665" t="s">
        <v>639</v>
      </c>
      <c r="J665">
        <v>6.8</v>
      </c>
      <c r="K665" s="21">
        <v>45488</v>
      </c>
      <c r="L665" t="s">
        <v>62</v>
      </c>
      <c r="T665" t="str">
        <f t="shared" si="41"/>
        <v>U18</v>
      </c>
      <c r="U665" t="str">
        <f t="shared" si="42"/>
        <v>&lt;12</v>
      </c>
      <c r="V665" t="str">
        <f t="shared" si="43"/>
        <v>U18M&lt;12</v>
      </c>
      <c r="W665" t="str">
        <f t="shared" si="44"/>
        <v>JAUNE</v>
      </c>
    </row>
    <row r="666" spans="1:23" x14ac:dyDescent="0.25">
      <c r="A666">
        <v>44331354</v>
      </c>
      <c r="B666" t="s">
        <v>28</v>
      </c>
      <c r="C666" t="s">
        <v>82</v>
      </c>
      <c r="D666" t="s">
        <v>83</v>
      </c>
      <c r="E666" t="s">
        <v>31</v>
      </c>
      <c r="F666" t="s">
        <v>32</v>
      </c>
      <c r="G666">
        <v>8</v>
      </c>
      <c r="H666" s="21">
        <v>42547</v>
      </c>
      <c r="I666" t="s">
        <v>33</v>
      </c>
      <c r="J666">
        <v>38.5</v>
      </c>
      <c r="K666" s="21">
        <v>45607</v>
      </c>
      <c r="L666" t="s">
        <v>34</v>
      </c>
      <c r="T666" t="str">
        <f t="shared" si="41"/>
        <v>U8</v>
      </c>
      <c r="U666" t="str">
        <f t="shared" si="42"/>
        <v>&lt;54</v>
      </c>
      <c r="V666" t="str">
        <f t="shared" si="43"/>
        <v>U8M&lt;54</v>
      </c>
      <c r="W666" t="str">
        <f t="shared" si="44"/>
        <v>ORANGE</v>
      </c>
    </row>
    <row r="667" spans="1:23" x14ac:dyDescent="0.25">
      <c r="A667">
        <v>44672295</v>
      </c>
      <c r="B667" t="s">
        <v>28</v>
      </c>
      <c r="C667" t="s">
        <v>82</v>
      </c>
      <c r="D667" t="s">
        <v>173</v>
      </c>
      <c r="E667" t="s">
        <v>31</v>
      </c>
      <c r="F667" t="s">
        <v>32</v>
      </c>
      <c r="G667">
        <v>13</v>
      </c>
      <c r="H667" s="21">
        <v>40787</v>
      </c>
      <c r="I667" t="s">
        <v>448</v>
      </c>
      <c r="J667">
        <v>5.6</v>
      </c>
      <c r="K667" s="21">
        <v>45591</v>
      </c>
      <c r="L667" t="s">
        <v>34</v>
      </c>
      <c r="T667" t="str">
        <f t="shared" si="41"/>
        <v>U14</v>
      </c>
      <c r="U667" t="str">
        <f t="shared" si="42"/>
        <v>&lt;12</v>
      </c>
      <c r="V667" t="str">
        <f t="shared" si="43"/>
        <v>U14M&lt;12</v>
      </c>
      <c r="W667" t="str">
        <f t="shared" si="44"/>
        <v>JAUNE</v>
      </c>
    </row>
    <row r="668" spans="1:23" x14ac:dyDescent="0.25">
      <c r="A668">
        <v>45063328</v>
      </c>
      <c r="B668" t="s">
        <v>38</v>
      </c>
      <c r="C668" t="s">
        <v>423</v>
      </c>
      <c r="D668" t="s">
        <v>424</v>
      </c>
      <c r="E668" t="s">
        <v>39</v>
      </c>
      <c r="F668" t="s">
        <v>32</v>
      </c>
      <c r="G668">
        <v>14</v>
      </c>
      <c r="H668" s="21">
        <v>40224</v>
      </c>
      <c r="I668" t="s">
        <v>509</v>
      </c>
      <c r="J668">
        <v>54</v>
      </c>
      <c r="K668" s="21">
        <v>43132</v>
      </c>
      <c r="L668" t="s">
        <v>40</v>
      </c>
      <c r="T668" t="str">
        <f t="shared" si="41"/>
        <v>U14</v>
      </c>
      <c r="U668" t="str">
        <f t="shared" si="42"/>
        <v>&lt;54</v>
      </c>
      <c r="V668" t="str">
        <f t="shared" si="43"/>
        <v>U14F&lt;54</v>
      </c>
      <c r="W668" t="str">
        <f t="shared" si="44"/>
        <v>VIOLET</v>
      </c>
    </row>
    <row r="669" spans="1:23" x14ac:dyDescent="0.25">
      <c r="A669">
        <v>42321282</v>
      </c>
      <c r="B669" t="s">
        <v>28</v>
      </c>
      <c r="C669" t="s">
        <v>489</v>
      </c>
      <c r="D669" t="s">
        <v>181</v>
      </c>
      <c r="E669" t="s">
        <v>31</v>
      </c>
      <c r="F669" t="s">
        <v>32</v>
      </c>
      <c r="G669">
        <v>17</v>
      </c>
      <c r="H669" s="21">
        <v>39187</v>
      </c>
      <c r="I669" t="s">
        <v>639</v>
      </c>
      <c r="J669">
        <v>12.5</v>
      </c>
      <c r="K669" s="21">
        <v>45529</v>
      </c>
      <c r="L669" t="s">
        <v>34</v>
      </c>
      <c r="T669" t="str">
        <f t="shared" si="41"/>
        <v>U18</v>
      </c>
      <c r="U669" t="str">
        <f t="shared" si="42"/>
        <v>&lt;24</v>
      </c>
      <c r="V669" t="str">
        <f t="shared" si="43"/>
        <v>U18M&lt;24</v>
      </c>
      <c r="W669" t="str">
        <f t="shared" si="44"/>
        <v>BLEU</v>
      </c>
    </row>
    <row r="670" spans="1:23" x14ac:dyDescent="0.25">
      <c r="A670">
        <v>547413352</v>
      </c>
      <c r="B670" t="s">
        <v>38</v>
      </c>
      <c r="C670" t="s">
        <v>489</v>
      </c>
      <c r="D670" t="s">
        <v>136</v>
      </c>
      <c r="E670" t="s">
        <v>39</v>
      </c>
      <c r="F670" t="s">
        <v>32</v>
      </c>
      <c r="G670">
        <v>15</v>
      </c>
      <c r="H670" s="21">
        <v>39981</v>
      </c>
      <c r="I670" t="s">
        <v>564</v>
      </c>
      <c r="J670">
        <v>36.1</v>
      </c>
      <c r="K670" s="21">
        <v>45550</v>
      </c>
      <c r="L670" t="s">
        <v>34</v>
      </c>
      <c r="T670" t="str">
        <f t="shared" si="41"/>
        <v>U16</v>
      </c>
      <c r="U670" t="str">
        <f t="shared" si="42"/>
        <v>&lt;54</v>
      </c>
      <c r="V670" t="str">
        <f t="shared" si="43"/>
        <v>U16F&lt;54</v>
      </c>
      <c r="W670" t="str">
        <f t="shared" si="44"/>
        <v>VIOLET</v>
      </c>
    </row>
    <row r="671" spans="1:23" x14ac:dyDescent="0.25">
      <c r="A671">
        <v>533130264</v>
      </c>
      <c r="B671" t="s">
        <v>28</v>
      </c>
      <c r="C671" t="s">
        <v>1188</v>
      </c>
      <c r="D671" t="s">
        <v>115</v>
      </c>
      <c r="E671" t="s">
        <v>31</v>
      </c>
      <c r="F671" t="s">
        <v>32</v>
      </c>
      <c r="G671">
        <v>21</v>
      </c>
      <c r="H671" s="21">
        <v>37981</v>
      </c>
      <c r="I671" t="s">
        <v>966</v>
      </c>
      <c r="J671">
        <v>19.7</v>
      </c>
      <c r="K671" s="21">
        <v>44310</v>
      </c>
      <c r="L671" t="s">
        <v>113</v>
      </c>
      <c r="T671" t="b">
        <f t="shared" si="41"/>
        <v>0</v>
      </c>
      <c r="U671" t="str">
        <f t="shared" si="42"/>
        <v>&lt;24</v>
      </c>
      <c r="V671" t="str">
        <f t="shared" si="43"/>
        <v>FAUXM&lt;24</v>
      </c>
      <c r="W671" t="b">
        <f t="shared" si="44"/>
        <v>0</v>
      </c>
    </row>
    <row r="672" spans="1:23" x14ac:dyDescent="0.25">
      <c r="A672">
        <v>540536250</v>
      </c>
      <c r="B672" t="s">
        <v>28</v>
      </c>
      <c r="C672" t="s">
        <v>628</v>
      </c>
      <c r="D672" t="s">
        <v>561</v>
      </c>
      <c r="E672" t="s">
        <v>31</v>
      </c>
      <c r="F672" t="s">
        <v>32</v>
      </c>
      <c r="G672">
        <v>18</v>
      </c>
      <c r="H672" s="21">
        <v>39029</v>
      </c>
      <c r="I672" t="s">
        <v>671</v>
      </c>
      <c r="J672">
        <v>36.200000000000003</v>
      </c>
      <c r="K672" s="21">
        <v>44541</v>
      </c>
      <c r="L672" t="s">
        <v>65</v>
      </c>
      <c r="T672" t="str">
        <f t="shared" si="41"/>
        <v>U18</v>
      </c>
      <c r="U672" t="str">
        <f t="shared" si="42"/>
        <v>&lt;54</v>
      </c>
      <c r="V672" t="str">
        <f t="shared" si="43"/>
        <v>U18M&lt;54</v>
      </c>
      <c r="W672" t="str">
        <f t="shared" si="44"/>
        <v>ROUGE</v>
      </c>
    </row>
    <row r="673" spans="1:23" x14ac:dyDescent="0.25">
      <c r="A673">
        <v>532586382</v>
      </c>
      <c r="B673" t="s">
        <v>28</v>
      </c>
      <c r="C673" t="s">
        <v>1189</v>
      </c>
      <c r="D673" t="s">
        <v>190</v>
      </c>
      <c r="E673" t="s">
        <v>31</v>
      </c>
      <c r="F673" t="s">
        <v>32</v>
      </c>
      <c r="G673">
        <v>9</v>
      </c>
      <c r="H673" s="21">
        <v>42227</v>
      </c>
      <c r="I673" t="s">
        <v>195</v>
      </c>
      <c r="J673">
        <v>54</v>
      </c>
      <c r="K673" s="21">
        <v>45560</v>
      </c>
      <c r="L673" t="s">
        <v>43</v>
      </c>
      <c r="T673" t="str">
        <f t="shared" si="41"/>
        <v>U10</v>
      </c>
      <c r="U673" t="str">
        <f t="shared" si="42"/>
        <v>&lt;54</v>
      </c>
      <c r="V673" t="str">
        <f t="shared" si="43"/>
        <v>U10M&lt;54</v>
      </c>
      <c r="W673" t="str">
        <f t="shared" si="44"/>
        <v>ORANGE</v>
      </c>
    </row>
    <row r="674" spans="1:23" x14ac:dyDescent="0.25">
      <c r="A674">
        <v>534939354</v>
      </c>
      <c r="B674" t="s">
        <v>28</v>
      </c>
      <c r="C674" t="s">
        <v>291</v>
      </c>
      <c r="D674" t="s">
        <v>115</v>
      </c>
      <c r="E674" t="s">
        <v>31</v>
      </c>
      <c r="F674" t="s">
        <v>32</v>
      </c>
      <c r="G674">
        <v>12</v>
      </c>
      <c r="H674" s="21">
        <v>41093</v>
      </c>
      <c r="I674" t="s">
        <v>381</v>
      </c>
      <c r="J674">
        <v>26.4</v>
      </c>
      <c r="K674" s="21">
        <v>45598</v>
      </c>
      <c r="L674" t="s">
        <v>151</v>
      </c>
      <c r="T674" t="str">
        <f t="shared" si="41"/>
        <v>U12</v>
      </c>
      <c r="U674" t="str">
        <f t="shared" si="42"/>
        <v>&lt;54</v>
      </c>
      <c r="V674" t="str">
        <f t="shared" si="43"/>
        <v>U12M&lt;54</v>
      </c>
      <c r="W674" t="str">
        <f t="shared" si="44"/>
        <v>VIOLET</v>
      </c>
    </row>
    <row r="675" spans="1:23" x14ac:dyDescent="0.25">
      <c r="A675">
        <v>540771371</v>
      </c>
      <c r="B675" t="s">
        <v>38</v>
      </c>
      <c r="C675" t="s">
        <v>291</v>
      </c>
      <c r="D675" t="s">
        <v>793</v>
      </c>
      <c r="E675" t="s">
        <v>39</v>
      </c>
      <c r="F675" t="s">
        <v>32</v>
      </c>
      <c r="G675">
        <v>9</v>
      </c>
      <c r="H675" s="21">
        <v>42339</v>
      </c>
      <c r="I675" t="s">
        <v>195</v>
      </c>
      <c r="J675">
        <v>53.5</v>
      </c>
      <c r="K675" s="21">
        <v>45598</v>
      </c>
      <c r="L675" t="s">
        <v>151</v>
      </c>
      <c r="T675" t="str">
        <f t="shared" si="41"/>
        <v>U10</v>
      </c>
      <c r="U675" t="str">
        <f t="shared" si="42"/>
        <v>&lt;54</v>
      </c>
      <c r="V675" t="str">
        <f t="shared" si="43"/>
        <v>U10F&lt;54</v>
      </c>
      <c r="W675" t="str">
        <f t="shared" si="44"/>
        <v>ORANGE</v>
      </c>
    </row>
    <row r="676" spans="1:23" x14ac:dyDescent="0.25">
      <c r="A676">
        <v>520263341</v>
      </c>
      <c r="B676" t="s">
        <v>47</v>
      </c>
      <c r="C676" t="s">
        <v>425</v>
      </c>
      <c r="D676" t="s">
        <v>143</v>
      </c>
      <c r="E676" t="s">
        <v>39</v>
      </c>
      <c r="F676" t="s">
        <v>32</v>
      </c>
      <c r="G676">
        <v>16</v>
      </c>
      <c r="H676" s="21">
        <v>39710</v>
      </c>
      <c r="I676" t="s">
        <v>597</v>
      </c>
      <c r="J676">
        <v>19.399999999999999</v>
      </c>
      <c r="K676" s="21">
        <v>44751</v>
      </c>
      <c r="L676" t="s">
        <v>113</v>
      </c>
      <c r="T676" t="str">
        <f t="shared" si="41"/>
        <v>U16</v>
      </c>
      <c r="U676" t="str">
        <f t="shared" si="42"/>
        <v>&lt;24</v>
      </c>
      <c r="V676" t="str">
        <f t="shared" si="43"/>
        <v>U16F&lt;24</v>
      </c>
      <c r="W676" t="str">
        <f t="shared" si="44"/>
        <v>ROUGE</v>
      </c>
    </row>
    <row r="677" spans="1:23" x14ac:dyDescent="0.25">
      <c r="A677">
        <v>531035380</v>
      </c>
      <c r="B677" t="s">
        <v>38</v>
      </c>
      <c r="C677" t="s">
        <v>1190</v>
      </c>
      <c r="D677" t="s">
        <v>1124</v>
      </c>
      <c r="E677" t="s">
        <v>39</v>
      </c>
      <c r="F677" t="s">
        <v>32</v>
      </c>
      <c r="G677">
        <v>5</v>
      </c>
      <c r="H677" s="21">
        <v>43799</v>
      </c>
      <c r="I677" t="s">
        <v>33</v>
      </c>
      <c r="J677">
        <v>54</v>
      </c>
      <c r="K677" s="21">
        <v>45553</v>
      </c>
      <c r="L677" t="s">
        <v>43</v>
      </c>
      <c r="T677" t="str">
        <f t="shared" si="41"/>
        <v>U8</v>
      </c>
      <c r="U677" t="str">
        <f t="shared" si="42"/>
        <v>&lt;54</v>
      </c>
      <c r="V677" t="str">
        <f t="shared" si="43"/>
        <v>U8F&lt;54</v>
      </c>
      <c r="W677" t="str">
        <f t="shared" si="44"/>
        <v>ORANGE</v>
      </c>
    </row>
    <row r="678" spans="1:23" x14ac:dyDescent="0.25">
      <c r="A678">
        <v>529415376</v>
      </c>
      <c r="B678" t="s">
        <v>28</v>
      </c>
      <c r="C678" t="s">
        <v>490</v>
      </c>
      <c r="D678" t="s">
        <v>80</v>
      </c>
      <c r="E678" t="s">
        <v>31</v>
      </c>
      <c r="F678" t="s">
        <v>32</v>
      </c>
      <c r="G678">
        <v>13</v>
      </c>
      <c r="H678" s="21">
        <v>40733</v>
      </c>
      <c r="I678" t="s">
        <v>448</v>
      </c>
      <c r="J678">
        <v>54</v>
      </c>
      <c r="K678" s="21">
        <v>45452</v>
      </c>
      <c r="L678" t="s">
        <v>113</v>
      </c>
      <c r="T678" t="str">
        <f t="shared" si="41"/>
        <v>U14</v>
      </c>
      <c r="U678" t="str">
        <f t="shared" si="42"/>
        <v>&lt;54</v>
      </c>
      <c r="V678" t="str">
        <f t="shared" si="43"/>
        <v>U14M&lt;54</v>
      </c>
      <c r="W678" t="str">
        <f t="shared" si="44"/>
        <v>ROUGE</v>
      </c>
    </row>
    <row r="679" spans="1:23" x14ac:dyDescent="0.25">
      <c r="A679">
        <v>529335373</v>
      </c>
      <c r="B679" t="s">
        <v>28</v>
      </c>
      <c r="C679" t="s">
        <v>371</v>
      </c>
      <c r="D679" t="s">
        <v>124</v>
      </c>
      <c r="E679" t="s">
        <v>31</v>
      </c>
      <c r="F679" t="s">
        <v>32</v>
      </c>
      <c r="G679">
        <v>17</v>
      </c>
      <c r="H679" s="21">
        <v>39157</v>
      </c>
      <c r="I679" t="s">
        <v>639</v>
      </c>
      <c r="J679">
        <v>54</v>
      </c>
      <c r="K679" s="21">
        <v>45170</v>
      </c>
      <c r="L679" t="s">
        <v>46</v>
      </c>
      <c r="T679" t="str">
        <f t="shared" si="41"/>
        <v>U18</v>
      </c>
      <c r="U679" t="str">
        <f t="shared" si="42"/>
        <v>&lt;54</v>
      </c>
      <c r="V679" t="str">
        <f t="shared" si="43"/>
        <v>U18M&lt;54</v>
      </c>
      <c r="W679" t="str">
        <f t="shared" si="44"/>
        <v>ROUGE</v>
      </c>
    </row>
    <row r="680" spans="1:23" x14ac:dyDescent="0.25">
      <c r="A680">
        <v>536366353</v>
      </c>
      <c r="B680" t="s">
        <v>28</v>
      </c>
      <c r="C680" t="s">
        <v>371</v>
      </c>
      <c r="D680" t="s">
        <v>372</v>
      </c>
      <c r="E680" t="s">
        <v>31</v>
      </c>
      <c r="F680" t="s">
        <v>32</v>
      </c>
      <c r="G680">
        <v>13</v>
      </c>
      <c r="H680" s="21">
        <v>40748</v>
      </c>
      <c r="I680" t="s">
        <v>448</v>
      </c>
      <c r="J680">
        <v>34.4</v>
      </c>
      <c r="K680" s="21">
        <v>45193</v>
      </c>
      <c r="L680" t="s">
        <v>43</v>
      </c>
      <c r="T680" t="str">
        <f t="shared" si="41"/>
        <v>U14</v>
      </c>
      <c r="U680" t="str">
        <f t="shared" si="42"/>
        <v>&lt;54</v>
      </c>
      <c r="V680" t="str">
        <f t="shared" si="43"/>
        <v>U14M&lt;54</v>
      </c>
      <c r="W680" t="str">
        <f t="shared" si="44"/>
        <v>ROUGE</v>
      </c>
    </row>
    <row r="681" spans="1:23" x14ac:dyDescent="0.25">
      <c r="A681">
        <v>529338370</v>
      </c>
      <c r="B681" t="s">
        <v>28</v>
      </c>
      <c r="C681" t="s">
        <v>371</v>
      </c>
      <c r="D681" t="s">
        <v>190</v>
      </c>
      <c r="E681" t="s">
        <v>31</v>
      </c>
      <c r="F681" t="s">
        <v>32</v>
      </c>
      <c r="G681">
        <v>15</v>
      </c>
      <c r="H681" s="21">
        <v>39955</v>
      </c>
      <c r="I681" t="s">
        <v>551</v>
      </c>
      <c r="J681">
        <v>54</v>
      </c>
      <c r="K681" s="21">
        <v>45170</v>
      </c>
      <c r="L681" t="s">
        <v>46</v>
      </c>
      <c r="T681" t="str">
        <f t="shared" si="41"/>
        <v>U16</v>
      </c>
      <c r="U681" t="str">
        <f t="shared" si="42"/>
        <v>&lt;54</v>
      </c>
      <c r="V681" t="str">
        <f t="shared" si="43"/>
        <v>U16M&lt;54</v>
      </c>
      <c r="W681" t="str">
        <f t="shared" si="44"/>
        <v>ROUGE</v>
      </c>
    </row>
    <row r="682" spans="1:23" x14ac:dyDescent="0.25">
      <c r="A682">
        <v>530989389</v>
      </c>
      <c r="B682" t="s">
        <v>28</v>
      </c>
      <c r="C682" t="s">
        <v>1191</v>
      </c>
      <c r="D682" t="s">
        <v>459</v>
      </c>
      <c r="E682" t="s">
        <v>31</v>
      </c>
      <c r="F682" t="s">
        <v>32</v>
      </c>
      <c r="G682">
        <v>5</v>
      </c>
      <c r="H682" s="21">
        <v>43646</v>
      </c>
      <c r="I682" t="s">
        <v>33</v>
      </c>
      <c r="J682">
        <v>54</v>
      </c>
      <c r="K682" s="21">
        <v>45553</v>
      </c>
      <c r="L682" t="s">
        <v>43</v>
      </c>
      <c r="T682" t="str">
        <f t="shared" si="41"/>
        <v>U8</v>
      </c>
      <c r="U682" t="str">
        <f t="shared" si="42"/>
        <v>&lt;54</v>
      </c>
      <c r="V682" t="str">
        <f t="shared" si="43"/>
        <v>U8M&lt;54</v>
      </c>
      <c r="W682" t="str">
        <f t="shared" si="44"/>
        <v>ORANGE</v>
      </c>
    </row>
    <row r="683" spans="1:23" x14ac:dyDescent="0.25">
      <c r="A683">
        <v>534331367</v>
      </c>
      <c r="B683" t="s">
        <v>28</v>
      </c>
      <c r="C683" t="s">
        <v>700</v>
      </c>
      <c r="D683" t="s">
        <v>701</v>
      </c>
      <c r="E683" t="s">
        <v>31</v>
      </c>
      <c r="F683" t="s">
        <v>32</v>
      </c>
      <c r="G683">
        <v>11</v>
      </c>
      <c r="H683" s="21">
        <v>41411</v>
      </c>
      <c r="I683" t="s">
        <v>314</v>
      </c>
      <c r="J683">
        <v>54</v>
      </c>
      <c r="K683" s="21">
        <v>45409</v>
      </c>
      <c r="L683" t="s">
        <v>58</v>
      </c>
      <c r="T683" t="str">
        <f t="shared" si="41"/>
        <v>U12</v>
      </c>
      <c r="U683" t="str">
        <f t="shared" si="42"/>
        <v>&lt;54</v>
      </c>
      <c r="V683" t="str">
        <f t="shared" si="43"/>
        <v>U12M&lt;54</v>
      </c>
      <c r="W683" t="str">
        <f t="shared" si="44"/>
        <v>VIOLET</v>
      </c>
    </row>
    <row r="684" spans="1:23" x14ac:dyDescent="0.25">
      <c r="A684">
        <v>43859357</v>
      </c>
      <c r="B684" t="s">
        <v>28</v>
      </c>
      <c r="C684" t="s">
        <v>244</v>
      </c>
      <c r="D684" t="s">
        <v>209</v>
      </c>
      <c r="E684" t="s">
        <v>31</v>
      </c>
      <c r="F684" t="s">
        <v>32</v>
      </c>
      <c r="G684">
        <v>11</v>
      </c>
      <c r="H684" s="21">
        <v>41410</v>
      </c>
      <c r="I684" t="s">
        <v>314</v>
      </c>
      <c r="J684">
        <v>54</v>
      </c>
      <c r="K684" s="21">
        <v>45584</v>
      </c>
      <c r="L684" t="s">
        <v>46</v>
      </c>
      <c r="T684" t="str">
        <f t="shared" si="41"/>
        <v>U12</v>
      </c>
      <c r="U684" t="str">
        <f t="shared" si="42"/>
        <v>&lt;54</v>
      </c>
      <c r="V684" t="str">
        <f t="shared" si="43"/>
        <v>U12M&lt;54</v>
      </c>
      <c r="W684" t="str">
        <f t="shared" si="44"/>
        <v>VIOLET</v>
      </c>
    </row>
    <row r="685" spans="1:23" x14ac:dyDescent="0.25">
      <c r="A685">
        <v>532086387</v>
      </c>
      <c r="B685" t="s">
        <v>28</v>
      </c>
      <c r="C685" t="s">
        <v>1192</v>
      </c>
      <c r="D685" t="s">
        <v>165</v>
      </c>
      <c r="E685" t="s">
        <v>31</v>
      </c>
      <c r="F685" t="s">
        <v>32</v>
      </c>
      <c r="G685">
        <v>15</v>
      </c>
      <c r="H685" s="21">
        <v>40121</v>
      </c>
      <c r="I685" t="s">
        <v>551</v>
      </c>
      <c r="J685">
        <v>54</v>
      </c>
      <c r="K685" s="21">
        <v>45557</v>
      </c>
      <c r="L685" t="s">
        <v>151</v>
      </c>
      <c r="T685" t="str">
        <f t="shared" si="41"/>
        <v>U16</v>
      </c>
      <c r="U685" t="str">
        <f t="shared" si="42"/>
        <v>&lt;54</v>
      </c>
      <c r="V685" t="str">
        <f t="shared" si="43"/>
        <v>U16M&lt;54</v>
      </c>
      <c r="W685" t="str">
        <f t="shared" si="44"/>
        <v>ROUGE</v>
      </c>
    </row>
    <row r="686" spans="1:23" x14ac:dyDescent="0.25">
      <c r="A686">
        <v>526196378</v>
      </c>
      <c r="B686" t="s">
        <v>28</v>
      </c>
      <c r="C686" t="s">
        <v>877</v>
      </c>
      <c r="D686" t="s">
        <v>878</v>
      </c>
      <c r="E686" t="s">
        <v>31</v>
      </c>
      <c r="F686" t="s">
        <v>32</v>
      </c>
      <c r="G686">
        <v>12</v>
      </c>
      <c r="H686" s="21">
        <v>41122</v>
      </c>
      <c r="I686" t="s">
        <v>381</v>
      </c>
      <c r="J686">
        <v>52.8</v>
      </c>
      <c r="K686" s="21">
        <v>45136</v>
      </c>
      <c r="L686" t="s">
        <v>46</v>
      </c>
      <c r="T686" t="str">
        <f t="shared" si="41"/>
        <v>U12</v>
      </c>
      <c r="U686" t="str">
        <f t="shared" si="42"/>
        <v>&lt;54</v>
      </c>
      <c r="V686" t="str">
        <f t="shared" si="43"/>
        <v>U12M&lt;54</v>
      </c>
      <c r="W686" t="str">
        <f t="shared" si="44"/>
        <v>VIOLET</v>
      </c>
    </row>
    <row r="687" spans="1:23" x14ac:dyDescent="0.25">
      <c r="A687">
        <v>528134369</v>
      </c>
      <c r="B687" t="s">
        <v>38</v>
      </c>
      <c r="C687" t="s">
        <v>111</v>
      </c>
      <c r="D687" t="s">
        <v>112</v>
      </c>
      <c r="E687" t="s">
        <v>39</v>
      </c>
      <c r="F687" t="s">
        <v>32</v>
      </c>
      <c r="G687">
        <v>9</v>
      </c>
      <c r="H687" s="21">
        <v>42013</v>
      </c>
      <c r="I687" t="s">
        <v>195</v>
      </c>
      <c r="J687">
        <v>54</v>
      </c>
      <c r="K687" s="21">
        <v>45619</v>
      </c>
      <c r="L687" t="s">
        <v>55</v>
      </c>
      <c r="T687" t="str">
        <f t="shared" si="41"/>
        <v>U10</v>
      </c>
      <c r="U687" t="str">
        <f t="shared" si="42"/>
        <v>&lt;54</v>
      </c>
      <c r="V687" t="str">
        <f t="shared" si="43"/>
        <v>U10F&lt;54</v>
      </c>
      <c r="W687" t="str">
        <f t="shared" si="44"/>
        <v>ORANGE</v>
      </c>
    </row>
    <row r="688" spans="1:23" x14ac:dyDescent="0.25">
      <c r="A688">
        <v>525353333</v>
      </c>
      <c r="B688" t="s">
        <v>38</v>
      </c>
      <c r="C688" t="s">
        <v>111</v>
      </c>
      <c r="D688" t="s">
        <v>374</v>
      </c>
      <c r="E688" t="s">
        <v>39</v>
      </c>
      <c r="F688" t="s">
        <v>32</v>
      </c>
      <c r="G688">
        <v>13</v>
      </c>
      <c r="H688" s="21">
        <v>40811</v>
      </c>
      <c r="I688" t="s">
        <v>448</v>
      </c>
      <c r="J688">
        <v>45.1</v>
      </c>
      <c r="K688" s="21">
        <v>45608</v>
      </c>
      <c r="L688" t="s">
        <v>55</v>
      </c>
      <c r="T688" t="str">
        <f t="shared" si="41"/>
        <v>U14</v>
      </c>
      <c r="U688" t="str">
        <f t="shared" si="42"/>
        <v>&lt;54</v>
      </c>
      <c r="V688" t="str">
        <f t="shared" si="43"/>
        <v>U14F&lt;54</v>
      </c>
      <c r="W688" t="str">
        <f t="shared" si="44"/>
        <v>VIOLET</v>
      </c>
    </row>
    <row r="689" spans="1:23" x14ac:dyDescent="0.25">
      <c r="A689">
        <v>534915361</v>
      </c>
      <c r="B689" t="s">
        <v>28</v>
      </c>
      <c r="C689" t="s">
        <v>1193</v>
      </c>
      <c r="D689" t="s">
        <v>1194</v>
      </c>
      <c r="E689" t="s">
        <v>31</v>
      </c>
      <c r="F689" t="s">
        <v>32</v>
      </c>
      <c r="G689">
        <v>6</v>
      </c>
      <c r="H689" s="21">
        <v>43160</v>
      </c>
      <c r="I689" t="s">
        <v>33</v>
      </c>
      <c r="J689">
        <v>54</v>
      </c>
      <c r="K689" s="21">
        <v>44839</v>
      </c>
      <c r="L689" t="s">
        <v>344</v>
      </c>
      <c r="T689" t="str">
        <f t="shared" si="41"/>
        <v>U8</v>
      </c>
      <c r="U689" t="str">
        <f t="shared" si="42"/>
        <v>&lt;54</v>
      </c>
      <c r="V689" t="str">
        <f t="shared" si="43"/>
        <v>U8M&lt;54</v>
      </c>
      <c r="W689" t="str">
        <f t="shared" si="44"/>
        <v>ORANGE</v>
      </c>
    </row>
    <row r="690" spans="1:23" x14ac:dyDescent="0.25">
      <c r="A690">
        <v>510252318</v>
      </c>
      <c r="B690" t="s">
        <v>28</v>
      </c>
      <c r="C690" t="s">
        <v>1195</v>
      </c>
      <c r="D690" t="s">
        <v>1196</v>
      </c>
      <c r="E690" t="s">
        <v>31</v>
      </c>
      <c r="F690" t="s">
        <v>32</v>
      </c>
      <c r="G690">
        <v>19</v>
      </c>
      <c r="H690" s="21">
        <v>38420</v>
      </c>
      <c r="I690" t="s">
        <v>966</v>
      </c>
      <c r="J690">
        <v>54</v>
      </c>
      <c r="K690" s="21">
        <v>42821</v>
      </c>
      <c r="L690" t="s">
        <v>600</v>
      </c>
      <c r="T690" t="b">
        <f t="shared" si="41"/>
        <v>0</v>
      </c>
      <c r="U690" t="str">
        <f t="shared" si="42"/>
        <v>&lt;54</v>
      </c>
      <c r="V690" t="str">
        <f t="shared" si="43"/>
        <v>FAUXM&lt;54</v>
      </c>
      <c r="W690" t="b">
        <f t="shared" si="44"/>
        <v>0</v>
      </c>
    </row>
    <row r="691" spans="1:23" x14ac:dyDescent="0.25">
      <c r="A691">
        <v>524386381</v>
      </c>
      <c r="B691" t="s">
        <v>28</v>
      </c>
      <c r="C691" t="s">
        <v>1197</v>
      </c>
      <c r="D691" t="s">
        <v>89</v>
      </c>
      <c r="E691" t="s">
        <v>31</v>
      </c>
      <c r="F691" t="s">
        <v>32</v>
      </c>
      <c r="G691">
        <v>10</v>
      </c>
      <c r="H691" s="21">
        <v>41952</v>
      </c>
      <c r="I691" t="s">
        <v>252</v>
      </c>
      <c r="J691">
        <v>54</v>
      </c>
      <c r="K691" s="21">
        <v>45505</v>
      </c>
      <c r="L691" t="s">
        <v>344</v>
      </c>
      <c r="T691" t="str">
        <f t="shared" si="41"/>
        <v>U10</v>
      </c>
      <c r="U691" t="str">
        <f t="shared" si="42"/>
        <v>&lt;54</v>
      </c>
      <c r="V691" t="str">
        <f t="shared" si="43"/>
        <v>U10M&lt;54</v>
      </c>
      <c r="W691" t="str">
        <f t="shared" si="44"/>
        <v>ORANGE</v>
      </c>
    </row>
    <row r="692" spans="1:23" x14ac:dyDescent="0.25">
      <c r="A692">
        <v>523036386</v>
      </c>
      <c r="B692" t="s">
        <v>38</v>
      </c>
      <c r="C692" t="s">
        <v>1198</v>
      </c>
      <c r="D692" t="s">
        <v>1199</v>
      </c>
      <c r="E692" t="s">
        <v>39</v>
      </c>
      <c r="F692" t="s">
        <v>32</v>
      </c>
      <c r="G692">
        <v>6</v>
      </c>
      <c r="H692" s="21">
        <v>43270</v>
      </c>
      <c r="I692" t="s">
        <v>33</v>
      </c>
      <c r="J692">
        <v>54</v>
      </c>
      <c r="K692" s="21">
        <v>45491</v>
      </c>
      <c r="L692" t="s">
        <v>344</v>
      </c>
      <c r="T692" t="str">
        <f t="shared" si="41"/>
        <v>U8</v>
      </c>
      <c r="U692" t="str">
        <f t="shared" si="42"/>
        <v>&lt;54</v>
      </c>
      <c r="V692" t="str">
        <f t="shared" si="43"/>
        <v>U8F&lt;54</v>
      </c>
      <c r="W692" t="str">
        <f t="shared" si="44"/>
        <v>ORANGE</v>
      </c>
    </row>
    <row r="693" spans="1:23" x14ac:dyDescent="0.25">
      <c r="A693">
        <v>523038384</v>
      </c>
      <c r="B693" t="s">
        <v>38</v>
      </c>
      <c r="C693" t="s">
        <v>1198</v>
      </c>
      <c r="D693" t="s">
        <v>1200</v>
      </c>
      <c r="E693" t="s">
        <v>39</v>
      </c>
      <c r="F693" t="s">
        <v>32</v>
      </c>
      <c r="G693">
        <v>10</v>
      </c>
      <c r="H693" s="21">
        <v>41721</v>
      </c>
      <c r="I693" t="s">
        <v>252</v>
      </c>
      <c r="J693">
        <v>54</v>
      </c>
      <c r="K693" s="21">
        <v>45491</v>
      </c>
      <c r="L693" t="s">
        <v>344</v>
      </c>
      <c r="T693" t="str">
        <f t="shared" si="41"/>
        <v>U10</v>
      </c>
      <c r="U693" t="str">
        <f t="shared" si="42"/>
        <v>&lt;54</v>
      </c>
      <c r="V693" t="str">
        <f t="shared" si="43"/>
        <v>U10F&lt;54</v>
      </c>
      <c r="W693" t="str">
        <f t="shared" si="44"/>
        <v>ORANGE</v>
      </c>
    </row>
    <row r="694" spans="1:23" x14ac:dyDescent="0.25">
      <c r="A694">
        <v>523042388</v>
      </c>
      <c r="B694" t="s">
        <v>38</v>
      </c>
      <c r="C694" t="s">
        <v>1198</v>
      </c>
      <c r="D694" t="s">
        <v>1201</v>
      </c>
      <c r="E694" t="s">
        <v>39</v>
      </c>
      <c r="F694" t="s">
        <v>32</v>
      </c>
      <c r="G694">
        <v>13</v>
      </c>
      <c r="H694" s="21">
        <v>40637</v>
      </c>
      <c r="I694" t="s">
        <v>448</v>
      </c>
      <c r="J694">
        <v>54</v>
      </c>
      <c r="K694" s="21">
        <v>45491</v>
      </c>
      <c r="L694" t="s">
        <v>344</v>
      </c>
      <c r="T694" t="str">
        <f t="shared" si="41"/>
        <v>U14</v>
      </c>
      <c r="U694" t="str">
        <f t="shared" si="42"/>
        <v>&lt;54</v>
      </c>
      <c r="V694" t="str">
        <f t="shared" si="43"/>
        <v>U14F&lt;54</v>
      </c>
      <c r="W694" t="str">
        <f t="shared" si="44"/>
        <v>VIOLET</v>
      </c>
    </row>
    <row r="695" spans="1:23" x14ac:dyDescent="0.25">
      <c r="A695">
        <v>43865354</v>
      </c>
      <c r="B695" t="s">
        <v>28</v>
      </c>
      <c r="C695" t="s">
        <v>292</v>
      </c>
      <c r="D695" t="s">
        <v>293</v>
      </c>
      <c r="E695" t="s">
        <v>31</v>
      </c>
      <c r="F695" t="s">
        <v>32</v>
      </c>
      <c r="G695">
        <v>12</v>
      </c>
      <c r="H695" s="21">
        <v>40951</v>
      </c>
      <c r="I695" t="s">
        <v>381</v>
      </c>
      <c r="J695">
        <v>35</v>
      </c>
      <c r="K695" s="21">
        <v>45109</v>
      </c>
      <c r="L695" t="s">
        <v>65</v>
      </c>
      <c r="T695" t="str">
        <f t="shared" si="41"/>
        <v>U12</v>
      </c>
      <c r="U695" t="str">
        <f t="shared" si="42"/>
        <v>&lt;54</v>
      </c>
      <c r="V695" t="str">
        <f t="shared" si="43"/>
        <v>U12M&lt;54</v>
      </c>
      <c r="W695" t="str">
        <f t="shared" si="44"/>
        <v>VIOLET</v>
      </c>
    </row>
    <row r="696" spans="1:23" x14ac:dyDescent="0.25">
      <c r="A696">
        <v>529906381</v>
      </c>
      <c r="B696" t="s">
        <v>28</v>
      </c>
      <c r="C696" t="s">
        <v>1202</v>
      </c>
      <c r="D696" t="s">
        <v>814</v>
      </c>
      <c r="E696" t="s">
        <v>31</v>
      </c>
      <c r="F696" t="s">
        <v>32</v>
      </c>
      <c r="G696">
        <v>6</v>
      </c>
      <c r="H696" s="21">
        <v>43284</v>
      </c>
      <c r="I696" t="s">
        <v>33</v>
      </c>
      <c r="J696">
        <v>54</v>
      </c>
      <c r="K696" s="21">
        <v>45549</v>
      </c>
      <c r="L696" t="s">
        <v>34</v>
      </c>
      <c r="T696" t="str">
        <f t="shared" si="41"/>
        <v>U8</v>
      </c>
      <c r="U696" t="str">
        <f t="shared" si="42"/>
        <v>&lt;54</v>
      </c>
      <c r="V696" t="str">
        <f t="shared" si="43"/>
        <v>U8M&lt;54</v>
      </c>
      <c r="W696" t="str">
        <f t="shared" si="44"/>
        <v>ORANGE</v>
      </c>
    </row>
    <row r="697" spans="1:23" x14ac:dyDescent="0.25">
      <c r="A697">
        <v>41947328</v>
      </c>
      <c r="B697" t="s">
        <v>28</v>
      </c>
      <c r="C697" t="s">
        <v>1203</v>
      </c>
      <c r="D697" t="s">
        <v>336</v>
      </c>
      <c r="E697" t="s">
        <v>31</v>
      </c>
      <c r="F697" t="s">
        <v>32</v>
      </c>
      <c r="G697">
        <v>11</v>
      </c>
      <c r="H697" s="21">
        <v>41630</v>
      </c>
      <c r="I697" t="s">
        <v>314</v>
      </c>
      <c r="J697">
        <v>54</v>
      </c>
      <c r="K697" s="21">
        <v>43098</v>
      </c>
      <c r="L697" t="s">
        <v>151</v>
      </c>
      <c r="T697" t="str">
        <f t="shared" si="41"/>
        <v>U12</v>
      </c>
      <c r="U697" t="str">
        <f t="shared" si="42"/>
        <v>&lt;54</v>
      </c>
      <c r="V697" t="str">
        <f t="shared" si="43"/>
        <v>U12M&lt;54</v>
      </c>
      <c r="W697" t="str">
        <f t="shared" si="44"/>
        <v>VIOLET</v>
      </c>
    </row>
    <row r="698" spans="1:23" x14ac:dyDescent="0.25">
      <c r="A698">
        <v>532219386</v>
      </c>
      <c r="B698" t="s">
        <v>28</v>
      </c>
      <c r="C698" t="s">
        <v>1204</v>
      </c>
      <c r="D698" t="s">
        <v>124</v>
      </c>
      <c r="E698" t="s">
        <v>31</v>
      </c>
      <c r="F698" t="s">
        <v>32</v>
      </c>
      <c r="G698">
        <v>11</v>
      </c>
      <c r="H698" s="21">
        <v>41332</v>
      </c>
      <c r="I698" t="s">
        <v>314</v>
      </c>
      <c r="J698">
        <v>54</v>
      </c>
      <c r="K698" s="21">
        <v>45558</v>
      </c>
      <c r="L698" t="s">
        <v>113</v>
      </c>
      <c r="T698" t="str">
        <f t="shared" si="41"/>
        <v>U12</v>
      </c>
      <c r="U698" t="str">
        <f t="shared" si="42"/>
        <v>&lt;54</v>
      </c>
      <c r="V698" t="str">
        <f t="shared" si="43"/>
        <v>U12M&lt;54</v>
      </c>
      <c r="W698" t="str">
        <f t="shared" si="44"/>
        <v>VIOLET</v>
      </c>
    </row>
    <row r="699" spans="1:23" x14ac:dyDescent="0.25">
      <c r="A699">
        <v>532220383</v>
      </c>
      <c r="B699" t="s">
        <v>28</v>
      </c>
      <c r="C699" t="s">
        <v>1204</v>
      </c>
      <c r="D699" t="s">
        <v>80</v>
      </c>
      <c r="E699" t="s">
        <v>31</v>
      </c>
      <c r="F699" t="s">
        <v>32</v>
      </c>
      <c r="G699">
        <v>14</v>
      </c>
      <c r="H699" s="21">
        <v>40509</v>
      </c>
      <c r="I699" t="s">
        <v>509</v>
      </c>
      <c r="J699">
        <v>54</v>
      </c>
      <c r="K699" s="21">
        <v>45558</v>
      </c>
      <c r="L699" t="s">
        <v>113</v>
      </c>
      <c r="T699" t="str">
        <f t="shared" si="41"/>
        <v>U14</v>
      </c>
      <c r="U699" t="str">
        <f t="shared" si="42"/>
        <v>&lt;54</v>
      </c>
      <c r="V699" t="str">
        <f t="shared" si="43"/>
        <v>U14M&lt;54</v>
      </c>
      <c r="W699" t="str">
        <f t="shared" si="44"/>
        <v>ROUGE</v>
      </c>
    </row>
    <row r="700" spans="1:23" x14ac:dyDescent="0.25">
      <c r="A700">
        <v>49119292</v>
      </c>
      <c r="B700" t="s">
        <v>28</v>
      </c>
      <c r="C700" t="s">
        <v>1205</v>
      </c>
      <c r="D700" t="s">
        <v>92</v>
      </c>
      <c r="E700" t="s">
        <v>31</v>
      </c>
      <c r="F700" t="s">
        <v>32</v>
      </c>
      <c r="G700">
        <v>15</v>
      </c>
      <c r="H700" s="21">
        <v>39846</v>
      </c>
      <c r="I700" t="s">
        <v>551</v>
      </c>
      <c r="J700">
        <v>54</v>
      </c>
      <c r="K700" s="21">
        <v>42063</v>
      </c>
      <c r="L700" t="s">
        <v>46</v>
      </c>
      <c r="T700" t="str">
        <f t="shared" si="41"/>
        <v>U16</v>
      </c>
      <c r="U700" t="str">
        <f t="shared" si="42"/>
        <v>&lt;54</v>
      </c>
      <c r="V700" t="str">
        <f t="shared" si="43"/>
        <v>U16M&lt;54</v>
      </c>
      <c r="W700" t="str">
        <f t="shared" si="44"/>
        <v>ROUGE</v>
      </c>
    </row>
    <row r="701" spans="1:23" x14ac:dyDescent="0.25">
      <c r="A701">
        <v>46359312</v>
      </c>
      <c r="B701" t="s">
        <v>28</v>
      </c>
      <c r="C701" t="s">
        <v>879</v>
      </c>
      <c r="D701" t="s">
        <v>880</v>
      </c>
      <c r="E701" t="s">
        <v>31</v>
      </c>
      <c r="F701" t="s">
        <v>32</v>
      </c>
      <c r="G701">
        <v>17</v>
      </c>
      <c r="H701" s="21">
        <v>39114</v>
      </c>
      <c r="I701" t="s">
        <v>639</v>
      </c>
      <c r="J701">
        <v>46</v>
      </c>
      <c r="K701" s="21">
        <v>45458</v>
      </c>
      <c r="L701" t="s">
        <v>55</v>
      </c>
      <c r="T701" t="str">
        <f t="shared" si="41"/>
        <v>U18</v>
      </c>
      <c r="U701" t="str">
        <f t="shared" si="42"/>
        <v>&lt;54</v>
      </c>
      <c r="V701" t="str">
        <f t="shared" si="43"/>
        <v>U18M&lt;54</v>
      </c>
      <c r="W701" t="str">
        <f t="shared" si="44"/>
        <v>ROUGE</v>
      </c>
    </row>
    <row r="702" spans="1:23" x14ac:dyDescent="0.25">
      <c r="A702">
        <v>528456342</v>
      </c>
      <c r="B702" t="s">
        <v>28</v>
      </c>
      <c r="C702" t="s">
        <v>1206</v>
      </c>
      <c r="D702" t="s">
        <v>1122</v>
      </c>
      <c r="E702" t="s">
        <v>31</v>
      </c>
      <c r="F702" t="s">
        <v>32</v>
      </c>
      <c r="G702">
        <v>14</v>
      </c>
      <c r="H702" s="21">
        <v>40184</v>
      </c>
      <c r="I702" t="s">
        <v>509</v>
      </c>
      <c r="J702">
        <v>54</v>
      </c>
      <c r="K702" s="21">
        <v>44738</v>
      </c>
      <c r="L702" t="s">
        <v>58</v>
      </c>
      <c r="T702" t="str">
        <f t="shared" si="41"/>
        <v>U14</v>
      </c>
      <c r="U702" t="str">
        <f t="shared" si="42"/>
        <v>&lt;54</v>
      </c>
      <c r="V702" t="str">
        <f t="shared" si="43"/>
        <v>U14M&lt;54</v>
      </c>
      <c r="W702" t="str">
        <f t="shared" si="44"/>
        <v>ROUGE</v>
      </c>
    </row>
    <row r="703" spans="1:23" x14ac:dyDescent="0.25">
      <c r="A703">
        <v>532014374</v>
      </c>
      <c r="B703" t="s">
        <v>28</v>
      </c>
      <c r="C703" t="s">
        <v>881</v>
      </c>
      <c r="D703" t="s">
        <v>225</v>
      </c>
      <c r="E703" t="s">
        <v>31</v>
      </c>
      <c r="F703" t="s">
        <v>32</v>
      </c>
      <c r="G703">
        <v>12</v>
      </c>
      <c r="H703" s="21">
        <v>41085</v>
      </c>
      <c r="I703" t="s">
        <v>381</v>
      </c>
      <c r="J703">
        <v>54</v>
      </c>
      <c r="K703" s="21">
        <v>45570</v>
      </c>
      <c r="L703" t="s">
        <v>151</v>
      </c>
      <c r="T703" t="str">
        <f t="shared" si="41"/>
        <v>U12</v>
      </c>
      <c r="U703" t="str">
        <f t="shared" si="42"/>
        <v>&lt;54</v>
      </c>
      <c r="V703" t="str">
        <f t="shared" si="43"/>
        <v>U12M&lt;54</v>
      </c>
      <c r="W703" t="str">
        <f t="shared" si="44"/>
        <v>VIOLET</v>
      </c>
    </row>
    <row r="704" spans="1:23" x14ac:dyDescent="0.25">
      <c r="A704">
        <v>533816354</v>
      </c>
      <c r="B704" t="s">
        <v>28</v>
      </c>
      <c r="C704" t="s">
        <v>427</v>
      </c>
      <c r="D704" t="s">
        <v>428</v>
      </c>
      <c r="E704" t="s">
        <v>31</v>
      </c>
      <c r="F704" t="s">
        <v>32</v>
      </c>
      <c r="G704">
        <v>14</v>
      </c>
      <c r="H704" s="21">
        <v>40221</v>
      </c>
      <c r="I704" t="s">
        <v>509</v>
      </c>
      <c r="J704">
        <v>42.4</v>
      </c>
      <c r="K704" s="21">
        <v>45115</v>
      </c>
      <c r="L704" t="s">
        <v>113</v>
      </c>
      <c r="T704" t="str">
        <f t="shared" si="41"/>
        <v>U14</v>
      </c>
      <c r="U704" t="str">
        <f t="shared" si="42"/>
        <v>&lt;54</v>
      </c>
      <c r="V704" t="str">
        <f t="shared" si="43"/>
        <v>U14M&lt;54</v>
      </c>
      <c r="W704" t="str">
        <f t="shared" si="44"/>
        <v>ROUGE</v>
      </c>
    </row>
    <row r="705" spans="1:23" x14ac:dyDescent="0.25">
      <c r="A705">
        <v>41443376</v>
      </c>
      <c r="B705" t="s">
        <v>38</v>
      </c>
      <c r="C705" t="s">
        <v>882</v>
      </c>
      <c r="D705" t="s">
        <v>463</v>
      </c>
      <c r="E705" t="s">
        <v>39</v>
      </c>
      <c r="F705" t="s">
        <v>32</v>
      </c>
      <c r="G705">
        <v>7</v>
      </c>
      <c r="H705" s="21">
        <v>42744</v>
      </c>
      <c r="I705" t="s">
        <v>33</v>
      </c>
      <c r="J705">
        <v>54</v>
      </c>
      <c r="K705" s="21">
        <v>44912</v>
      </c>
      <c r="L705" t="s">
        <v>40</v>
      </c>
      <c r="T705" t="str">
        <f t="shared" si="41"/>
        <v>U8</v>
      </c>
      <c r="U705" t="str">
        <f t="shared" si="42"/>
        <v>&lt;54</v>
      </c>
      <c r="V705" t="str">
        <f t="shared" si="43"/>
        <v>U8F&lt;54</v>
      </c>
      <c r="W705" t="str">
        <f t="shared" si="44"/>
        <v>ORANGE</v>
      </c>
    </row>
    <row r="706" spans="1:23" x14ac:dyDescent="0.25">
      <c r="A706">
        <v>41442378</v>
      </c>
      <c r="B706" t="s">
        <v>38</v>
      </c>
      <c r="C706" t="s">
        <v>882</v>
      </c>
      <c r="D706" t="s">
        <v>136</v>
      </c>
      <c r="E706" t="s">
        <v>39</v>
      </c>
      <c r="F706" t="s">
        <v>32</v>
      </c>
      <c r="G706">
        <v>10</v>
      </c>
      <c r="H706" s="21">
        <v>41872</v>
      </c>
      <c r="I706" t="s">
        <v>252</v>
      </c>
      <c r="J706">
        <v>54</v>
      </c>
      <c r="K706" s="21">
        <v>45066</v>
      </c>
      <c r="L706" t="s">
        <v>40</v>
      </c>
      <c r="T706" t="str">
        <f t="shared" si="41"/>
        <v>U10</v>
      </c>
      <c r="U706" t="str">
        <f t="shared" si="42"/>
        <v>&lt;54</v>
      </c>
      <c r="V706" t="str">
        <f t="shared" si="43"/>
        <v>U10F&lt;54</v>
      </c>
      <c r="W706" t="str">
        <f t="shared" si="44"/>
        <v>ORANGE</v>
      </c>
    </row>
    <row r="707" spans="1:23" x14ac:dyDescent="0.25">
      <c r="A707">
        <v>530944293</v>
      </c>
      <c r="B707" t="s">
        <v>28</v>
      </c>
      <c r="C707" t="s">
        <v>1207</v>
      </c>
      <c r="D707" t="s">
        <v>127</v>
      </c>
      <c r="E707" t="s">
        <v>31</v>
      </c>
      <c r="F707" t="s">
        <v>32</v>
      </c>
      <c r="G707">
        <v>14</v>
      </c>
      <c r="H707" s="21">
        <v>40339</v>
      </c>
      <c r="I707" t="s">
        <v>509</v>
      </c>
      <c r="J707">
        <v>48.7</v>
      </c>
      <c r="K707" s="21">
        <v>43698</v>
      </c>
      <c r="L707" t="s">
        <v>46</v>
      </c>
      <c r="T707" t="str">
        <f t="shared" ref="T707:T770" si="45">IF(LEFT(I707,4)="ENFA","U8",IF(LEFT(I707,4)="POUC","U10",IF(LEFT(I707,4)="POUS","U12",IF(LEFT(I707,4)="BENJ","U14",IF(LEFT(I707,4)="MINI","U16",IF(LEFT(I707,4)="CADE","U18"))))))</f>
        <v>U14</v>
      </c>
      <c r="U707" t="str">
        <f t="shared" ref="U707:U770" si="46">IF(J707&lt;12,"&lt;12",IF(J707&lt;24,"&lt;24",IF(J707&lt;55,"&lt;54")))</f>
        <v>&lt;54</v>
      </c>
      <c r="V707" t="str">
        <f t="shared" ref="V707:V770" si="47">_xlfn.CONCAT(T707,E707,U707)</f>
        <v>U14M&lt;54</v>
      </c>
      <c r="W707" t="str">
        <f t="shared" ref="W707:W770" si="48">IF(LEFT(V707,2)="U8","ORANGE",IF(V707="U10M&lt;54","ORANGE",IF(V707="U10F&lt;54","ORANGE",IF(V707="U10M&lt;24","ROUGE",IF(V707="U10F&lt;24","VIOLET",IF(V707="U10M&lt;12","ROUGE",IF(V707="U10F&lt;12","VIOLET",IF(V707="U12M&lt;54","VIOLET",IF(V707="U12F&lt;54","VIOLET",IF(V707="U12M&lt;24","ROUGE",IF(V707="U12F&lt;24","VIOLET",IF(V707="U12M&lt;12","ROUGE",IF(V707="U12F&lt;12","ROUGE",IF(V707="U14M&lt;54","ROUGE",IF(V707="U14F&lt;54","VIOLET",IF(V707="U14M&lt;24","BLEU",IF(V707="U14F&lt;24","ROUGE",IF(V707="U14M&lt;12","JAUNE",IF(V707="U14F&lt;12","ROUGE",IF(V707="U16M&lt;54","ROUGE",IF(V707="U16F&lt;54","VIOLET",IF(V707="U16M&lt;24","BLEU",IF(V707="U16F&lt;24","ROUGE",IF(V707="U16M&lt;12","JAUNE",IF(V707="U16F&lt;12","ROUGE",IF(V707="U18M&lt;54","ROUGE",IF(V707="U18F&lt;54","VIOLET",IF(V707="U18M&lt;24","BLEU",IF(V707="U18F&lt;24","ROUGE",IF(V707="U18M&lt;12","JAUNE",IF(V707="U18F&lt;12","ROUGE")))))))))))))))))))))))))))))))</f>
        <v>ROUGE</v>
      </c>
    </row>
    <row r="708" spans="1:23" x14ac:dyDescent="0.25">
      <c r="A708">
        <v>540574361</v>
      </c>
      <c r="B708" t="s">
        <v>28</v>
      </c>
      <c r="C708" t="s">
        <v>884</v>
      </c>
      <c r="D708" t="s">
        <v>413</v>
      </c>
      <c r="E708" t="s">
        <v>31</v>
      </c>
      <c r="F708" t="s">
        <v>32</v>
      </c>
      <c r="G708">
        <v>11</v>
      </c>
      <c r="H708" s="21">
        <v>41405</v>
      </c>
      <c r="I708" t="s">
        <v>314</v>
      </c>
      <c r="J708">
        <v>54</v>
      </c>
      <c r="K708" s="21">
        <v>44883</v>
      </c>
      <c r="L708" t="s">
        <v>65</v>
      </c>
      <c r="T708" t="str">
        <f t="shared" si="45"/>
        <v>U12</v>
      </c>
      <c r="U708" t="str">
        <f t="shared" si="46"/>
        <v>&lt;54</v>
      </c>
      <c r="V708" t="str">
        <f t="shared" si="47"/>
        <v>U12M&lt;54</v>
      </c>
      <c r="W708" t="str">
        <f t="shared" si="48"/>
        <v>VIOLET</v>
      </c>
    </row>
    <row r="709" spans="1:23" x14ac:dyDescent="0.25">
      <c r="A709">
        <v>540344369</v>
      </c>
      <c r="B709" t="s">
        <v>38</v>
      </c>
      <c r="C709" t="s">
        <v>885</v>
      </c>
      <c r="D709" t="s">
        <v>883</v>
      </c>
      <c r="E709" t="s">
        <v>39</v>
      </c>
      <c r="F709" t="s">
        <v>32</v>
      </c>
      <c r="G709">
        <v>7</v>
      </c>
      <c r="H709" s="21">
        <v>42872</v>
      </c>
      <c r="I709" t="s">
        <v>33</v>
      </c>
      <c r="J709">
        <v>54</v>
      </c>
      <c r="K709" s="21">
        <v>45402</v>
      </c>
      <c r="L709" t="s">
        <v>46</v>
      </c>
      <c r="T709" t="str">
        <f t="shared" si="45"/>
        <v>U8</v>
      </c>
      <c r="U709" t="str">
        <f t="shared" si="46"/>
        <v>&lt;54</v>
      </c>
      <c r="V709" t="str">
        <f t="shared" si="47"/>
        <v>U8F&lt;54</v>
      </c>
      <c r="W709" t="str">
        <f t="shared" si="48"/>
        <v>ORANGE</v>
      </c>
    </row>
    <row r="710" spans="1:23" x14ac:dyDescent="0.25">
      <c r="A710">
        <v>41470387</v>
      </c>
      <c r="B710" t="s">
        <v>28</v>
      </c>
      <c r="C710" t="s">
        <v>1208</v>
      </c>
      <c r="D710" t="s">
        <v>346</v>
      </c>
      <c r="E710" t="s">
        <v>31</v>
      </c>
      <c r="F710" t="s">
        <v>32</v>
      </c>
      <c r="G710">
        <v>11</v>
      </c>
      <c r="H710" s="21">
        <v>41438</v>
      </c>
      <c r="I710" t="s">
        <v>314</v>
      </c>
      <c r="J710">
        <v>54</v>
      </c>
      <c r="K710" s="21">
        <v>45278</v>
      </c>
      <c r="L710" t="s">
        <v>62</v>
      </c>
      <c r="T710" t="str">
        <f t="shared" si="45"/>
        <v>U12</v>
      </c>
      <c r="U710" t="str">
        <f t="shared" si="46"/>
        <v>&lt;54</v>
      </c>
      <c r="V710" t="str">
        <f t="shared" si="47"/>
        <v>U12M&lt;54</v>
      </c>
      <c r="W710" t="str">
        <f t="shared" si="48"/>
        <v>VIOLET</v>
      </c>
    </row>
    <row r="711" spans="1:23" x14ac:dyDescent="0.25">
      <c r="A711">
        <v>41469380</v>
      </c>
      <c r="B711" t="s">
        <v>38</v>
      </c>
      <c r="C711" t="s">
        <v>1208</v>
      </c>
      <c r="D711" t="s">
        <v>430</v>
      </c>
      <c r="E711" t="s">
        <v>39</v>
      </c>
      <c r="F711" t="s">
        <v>32</v>
      </c>
      <c r="G711">
        <v>10</v>
      </c>
      <c r="H711" s="21">
        <v>41887</v>
      </c>
      <c r="I711" t="s">
        <v>252</v>
      </c>
      <c r="J711">
        <v>54</v>
      </c>
      <c r="K711" s="21">
        <v>45278</v>
      </c>
      <c r="L711" t="s">
        <v>62</v>
      </c>
      <c r="T711" t="str">
        <f t="shared" si="45"/>
        <v>U10</v>
      </c>
      <c r="U711" t="str">
        <f t="shared" si="46"/>
        <v>&lt;54</v>
      </c>
      <c r="V711" t="str">
        <f t="shared" si="47"/>
        <v>U10F&lt;54</v>
      </c>
      <c r="W711" t="str">
        <f t="shared" si="48"/>
        <v>ORANGE</v>
      </c>
    </row>
    <row r="712" spans="1:23" x14ac:dyDescent="0.25">
      <c r="A712">
        <v>523187302</v>
      </c>
      <c r="B712" t="s">
        <v>28</v>
      </c>
      <c r="C712" t="s">
        <v>540</v>
      </c>
      <c r="D712" t="s">
        <v>401</v>
      </c>
      <c r="E712" t="s">
        <v>31</v>
      </c>
      <c r="F712" t="s">
        <v>32</v>
      </c>
      <c r="G712">
        <v>16</v>
      </c>
      <c r="H712" s="21">
        <v>39646</v>
      </c>
      <c r="I712" t="s">
        <v>590</v>
      </c>
      <c r="J712">
        <v>54</v>
      </c>
      <c r="K712" s="21">
        <v>42587</v>
      </c>
      <c r="L712" t="s">
        <v>34</v>
      </c>
      <c r="T712" t="str">
        <f t="shared" si="45"/>
        <v>U16</v>
      </c>
      <c r="U712" t="str">
        <f t="shared" si="46"/>
        <v>&lt;54</v>
      </c>
      <c r="V712" t="str">
        <f t="shared" si="47"/>
        <v>U16M&lt;54</v>
      </c>
      <c r="W712" t="str">
        <f t="shared" si="48"/>
        <v>ROUGE</v>
      </c>
    </row>
    <row r="713" spans="1:23" x14ac:dyDescent="0.25">
      <c r="A713">
        <v>533507330</v>
      </c>
      <c r="B713" t="s">
        <v>38</v>
      </c>
      <c r="C713" t="s">
        <v>491</v>
      </c>
      <c r="D713" t="s">
        <v>309</v>
      </c>
      <c r="E713" t="s">
        <v>39</v>
      </c>
      <c r="F713" t="s">
        <v>32</v>
      </c>
      <c r="G713">
        <v>15</v>
      </c>
      <c r="H713" s="21">
        <v>40176</v>
      </c>
      <c r="I713" t="s">
        <v>564</v>
      </c>
      <c r="J713">
        <v>54</v>
      </c>
      <c r="K713" s="21">
        <v>45458</v>
      </c>
      <c r="L713" t="s">
        <v>55</v>
      </c>
      <c r="T713" t="str">
        <f t="shared" si="45"/>
        <v>U16</v>
      </c>
      <c r="U713" t="str">
        <f t="shared" si="46"/>
        <v>&lt;54</v>
      </c>
      <c r="V713" t="str">
        <f t="shared" si="47"/>
        <v>U16F&lt;54</v>
      </c>
      <c r="W713" t="str">
        <f t="shared" si="48"/>
        <v>VIOLET</v>
      </c>
    </row>
    <row r="714" spans="1:23" x14ac:dyDescent="0.25">
      <c r="A714">
        <v>534406269</v>
      </c>
      <c r="B714" t="s">
        <v>28</v>
      </c>
      <c r="C714" t="s">
        <v>168</v>
      </c>
      <c r="D714" t="s">
        <v>115</v>
      </c>
      <c r="E714" t="s">
        <v>31</v>
      </c>
      <c r="F714" t="s">
        <v>32</v>
      </c>
      <c r="G714">
        <v>19</v>
      </c>
      <c r="H714" s="21">
        <v>38691</v>
      </c>
      <c r="I714" t="s">
        <v>966</v>
      </c>
      <c r="J714">
        <v>15.3</v>
      </c>
      <c r="K714" s="21">
        <v>44798</v>
      </c>
      <c r="L714" t="s">
        <v>388</v>
      </c>
      <c r="T714" t="b">
        <f t="shared" si="45"/>
        <v>0</v>
      </c>
      <c r="U714" t="str">
        <f t="shared" si="46"/>
        <v>&lt;24</v>
      </c>
      <c r="V714" t="str">
        <f t="shared" si="47"/>
        <v>FAUXM&lt;24</v>
      </c>
      <c r="W714" t="b">
        <f t="shared" si="48"/>
        <v>0</v>
      </c>
    </row>
    <row r="715" spans="1:23" x14ac:dyDescent="0.25">
      <c r="A715">
        <v>537428374</v>
      </c>
      <c r="B715" t="s">
        <v>28</v>
      </c>
      <c r="C715" t="s">
        <v>245</v>
      </c>
      <c r="D715" t="s">
        <v>886</v>
      </c>
      <c r="E715" t="s">
        <v>31</v>
      </c>
      <c r="F715" t="s">
        <v>32</v>
      </c>
      <c r="G715">
        <v>12</v>
      </c>
      <c r="H715" s="21">
        <v>41099</v>
      </c>
      <c r="I715" t="s">
        <v>381</v>
      </c>
      <c r="J715">
        <v>24.3</v>
      </c>
      <c r="K715" s="21">
        <v>45571</v>
      </c>
      <c r="L715" t="s">
        <v>113</v>
      </c>
      <c r="T715" t="str">
        <f t="shared" si="45"/>
        <v>U12</v>
      </c>
      <c r="U715" t="str">
        <f t="shared" si="46"/>
        <v>&lt;54</v>
      </c>
      <c r="V715" t="str">
        <f t="shared" si="47"/>
        <v>U12M&lt;54</v>
      </c>
      <c r="W715" t="str">
        <f t="shared" si="48"/>
        <v>VIOLET</v>
      </c>
    </row>
    <row r="716" spans="1:23" x14ac:dyDescent="0.25">
      <c r="A716">
        <v>537408270</v>
      </c>
      <c r="B716" t="s">
        <v>28</v>
      </c>
      <c r="C716" t="s">
        <v>580</v>
      </c>
      <c r="D716" t="s">
        <v>355</v>
      </c>
      <c r="E716" t="s">
        <v>31</v>
      </c>
      <c r="F716" t="s">
        <v>32</v>
      </c>
      <c r="G716">
        <v>17</v>
      </c>
      <c r="H716" s="21">
        <v>39127</v>
      </c>
      <c r="I716" t="s">
        <v>639</v>
      </c>
      <c r="J716">
        <v>14.4</v>
      </c>
      <c r="K716" s="21">
        <v>45571</v>
      </c>
      <c r="L716" t="s">
        <v>40</v>
      </c>
      <c r="T716" t="str">
        <f t="shared" si="45"/>
        <v>U18</v>
      </c>
      <c r="U716" t="str">
        <f t="shared" si="46"/>
        <v>&lt;24</v>
      </c>
      <c r="V716" t="str">
        <f t="shared" si="47"/>
        <v>U18M&lt;24</v>
      </c>
      <c r="W716" t="str">
        <f t="shared" si="48"/>
        <v>BLEU</v>
      </c>
    </row>
    <row r="717" spans="1:23" x14ac:dyDescent="0.25">
      <c r="A717">
        <v>45944297</v>
      </c>
      <c r="B717" t="s">
        <v>28</v>
      </c>
      <c r="C717" t="s">
        <v>1209</v>
      </c>
      <c r="D717" t="s">
        <v>495</v>
      </c>
      <c r="E717" t="s">
        <v>31</v>
      </c>
      <c r="F717" t="s">
        <v>32</v>
      </c>
      <c r="G717">
        <v>20</v>
      </c>
      <c r="H717" s="21">
        <v>38309</v>
      </c>
      <c r="I717" t="s">
        <v>966</v>
      </c>
      <c r="J717">
        <v>27.9</v>
      </c>
      <c r="K717" s="21">
        <v>44419</v>
      </c>
      <c r="L717" t="s">
        <v>388</v>
      </c>
      <c r="T717" t="b">
        <f t="shared" si="45"/>
        <v>0</v>
      </c>
      <c r="U717" t="str">
        <f t="shared" si="46"/>
        <v>&lt;54</v>
      </c>
      <c r="V717" t="str">
        <f t="shared" si="47"/>
        <v>FAUXM&lt;54</v>
      </c>
      <c r="W717" t="b">
        <f t="shared" si="48"/>
        <v>0</v>
      </c>
    </row>
    <row r="718" spans="1:23" x14ac:dyDescent="0.25">
      <c r="A718">
        <v>41286362</v>
      </c>
      <c r="B718" t="s">
        <v>28</v>
      </c>
      <c r="C718" t="s">
        <v>1210</v>
      </c>
      <c r="D718" t="s">
        <v>76</v>
      </c>
      <c r="E718" t="s">
        <v>31</v>
      </c>
      <c r="F718" t="s">
        <v>32</v>
      </c>
      <c r="G718">
        <v>18</v>
      </c>
      <c r="H718" s="21">
        <v>39064</v>
      </c>
      <c r="I718" t="s">
        <v>671</v>
      </c>
      <c r="J718">
        <v>9.3000000000000007</v>
      </c>
      <c r="K718" s="21">
        <v>45533</v>
      </c>
      <c r="L718" t="s">
        <v>43</v>
      </c>
      <c r="T718" t="str">
        <f t="shared" si="45"/>
        <v>U18</v>
      </c>
      <c r="U718" t="str">
        <f t="shared" si="46"/>
        <v>&lt;12</v>
      </c>
      <c r="V718" t="str">
        <f t="shared" si="47"/>
        <v>U18M&lt;12</v>
      </c>
      <c r="W718" t="str">
        <f t="shared" si="48"/>
        <v>JAUNE</v>
      </c>
    </row>
    <row r="719" spans="1:23" x14ac:dyDescent="0.25">
      <c r="A719">
        <v>47467388</v>
      </c>
      <c r="B719" t="s">
        <v>28</v>
      </c>
      <c r="C719" t="s">
        <v>1211</v>
      </c>
      <c r="D719" t="s">
        <v>37</v>
      </c>
      <c r="E719" t="s">
        <v>31</v>
      </c>
      <c r="F719" t="s">
        <v>32</v>
      </c>
      <c r="G719">
        <v>8</v>
      </c>
      <c r="H719" s="21">
        <v>42438</v>
      </c>
      <c r="I719" t="s">
        <v>33</v>
      </c>
      <c r="J719">
        <v>54</v>
      </c>
      <c r="K719" s="21">
        <v>45353</v>
      </c>
      <c r="L719" t="s">
        <v>46</v>
      </c>
      <c r="T719" t="str">
        <f t="shared" si="45"/>
        <v>U8</v>
      </c>
      <c r="U719" t="str">
        <f t="shared" si="46"/>
        <v>&lt;54</v>
      </c>
      <c r="V719" t="str">
        <f t="shared" si="47"/>
        <v>U8M&lt;54</v>
      </c>
      <c r="W719" t="str">
        <f t="shared" si="48"/>
        <v>ORANGE</v>
      </c>
    </row>
    <row r="720" spans="1:23" x14ac:dyDescent="0.25">
      <c r="A720">
        <v>524954365</v>
      </c>
      <c r="B720" t="s">
        <v>47</v>
      </c>
      <c r="C720" t="s">
        <v>1211</v>
      </c>
      <c r="D720" t="s">
        <v>45</v>
      </c>
      <c r="E720" t="s">
        <v>39</v>
      </c>
      <c r="F720" t="s">
        <v>32</v>
      </c>
      <c r="G720">
        <v>14</v>
      </c>
      <c r="H720" s="21">
        <v>40392</v>
      </c>
      <c r="I720" t="s">
        <v>509</v>
      </c>
      <c r="J720">
        <v>49.9</v>
      </c>
      <c r="K720" s="21">
        <v>44772</v>
      </c>
      <c r="L720" t="s">
        <v>46</v>
      </c>
      <c r="T720" t="str">
        <f t="shared" si="45"/>
        <v>U14</v>
      </c>
      <c r="U720" t="str">
        <f t="shared" si="46"/>
        <v>&lt;54</v>
      </c>
      <c r="V720" t="str">
        <f t="shared" si="47"/>
        <v>U14F&lt;54</v>
      </c>
      <c r="W720" t="str">
        <f t="shared" si="48"/>
        <v>VIOLET</v>
      </c>
    </row>
    <row r="721" spans="1:23" x14ac:dyDescent="0.25">
      <c r="A721">
        <v>3382389</v>
      </c>
      <c r="B721" t="s">
        <v>38</v>
      </c>
      <c r="C721" t="s">
        <v>1212</v>
      </c>
      <c r="D721" t="s">
        <v>73</v>
      </c>
      <c r="E721" t="s">
        <v>39</v>
      </c>
      <c r="F721" t="s">
        <v>32</v>
      </c>
      <c r="G721">
        <v>8</v>
      </c>
      <c r="H721" s="21">
        <v>42601</v>
      </c>
      <c r="I721" t="s">
        <v>33</v>
      </c>
      <c r="J721">
        <v>54</v>
      </c>
      <c r="K721" s="21">
        <v>45265</v>
      </c>
      <c r="L721" t="s">
        <v>40</v>
      </c>
      <c r="T721" t="str">
        <f t="shared" si="45"/>
        <v>U8</v>
      </c>
      <c r="U721" t="str">
        <f t="shared" si="46"/>
        <v>&lt;54</v>
      </c>
      <c r="V721" t="str">
        <f t="shared" si="47"/>
        <v>U8F&lt;54</v>
      </c>
      <c r="W721" t="str">
        <f t="shared" si="48"/>
        <v>ORANGE</v>
      </c>
    </row>
    <row r="722" spans="1:23" x14ac:dyDescent="0.25">
      <c r="A722">
        <v>46875277</v>
      </c>
      <c r="B722" t="s">
        <v>28</v>
      </c>
      <c r="C722" t="s">
        <v>541</v>
      </c>
      <c r="D722" t="s">
        <v>181</v>
      </c>
      <c r="E722" t="s">
        <v>31</v>
      </c>
      <c r="F722" t="s">
        <v>32</v>
      </c>
      <c r="G722">
        <v>19</v>
      </c>
      <c r="H722" s="21">
        <v>38610</v>
      </c>
      <c r="I722" t="s">
        <v>966</v>
      </c>
      <c r="J722">
        <v>8</v>
      </c>
      <c r="K722" s="21">
        <v>45396</v>
      </c>
      <c r="L722" t="s">
        <v>40</v>
      </c>
      <c r="T722" t="b">
        <f t="shared" si="45"/>
        <v>0</v>
      </c>
      <c r="U722" t="str">
        <f t="shared" si="46"/>
        <v>&lt;12</v>
      </c>
      <c r="V722" t="str">
        <f t="shared" si="47"/>
        <v>FAUXM&lt;12</v>
      </c>
      <c r="W722" t="b">
        <f t="shared" si="48"/>
        <v>0</v>
      </c>
    </row>
    <row r="723" spans="1:23" x14ac:dyDescent="0.25">
      <c r="A723">
        <v>41451311</v>
      </c>
      <c r="B723" t="s">
        <v>28</v>
      </c>
      <c r="C723" t="s">
        <v>541</v>
      </c>
      <c r="D723" t="s">
        <v>542</v>
      </c>
      <c r="E723" t="s">
        <v>31</v>
      </c>
      <c r="F723" t="s">
        <v>32</v>
      </c>
      <c r="G723">
        <v>16</v>
      </c>
      <c r="H723" s="21">
        <v>39557</v>
      </c>
      <c r="I723" t="s">
        <v>590</v>
      </c>
      <c r="J723">
        <v>8.6999999999999993</v>
      </c>
      <c r="K723" s="21">
        <v>45564</v>
      </c>
      <c r="L723" t="s">
        <v>40</v>
      </c>
      <c r="T723" t="str">
        <f t="shared" si="45"/>
        <v>U16</v>
      </c>
      <c r="U723" t="str">
        <f t="shared" si="46"/>
        <v>&lt;12</v>
      </c>
      <c r="V723" t="str">
        <f t="shared" si="47"/>
        <v>U16M&lt;12</v>
      </c>
      <c r="W723" t="str">
        <f t="shared" si="48"/>
        <v>JAUNE</v>
      </c>
    </row>
    <row r="724" spans="1:23" x14ac:dyDescent="0.25">
      <c r="A724">
        <v>525813381</v>
      </c>
      <c r="B724" t="s">
        <v>38</v>
      </c>
      <c r="C724" t="s">
        <v>1213</v>
      </c>
      <c r="D724" t="s">
        <v>215</v>
      </c>
      <c r="E724" t="s">
        <v>39</v>
      </c>
      <c r="F724" t="s">
        <v>32</v>
      </c>
      <c r="G724">
        <v>8</v>
      </c>
      <c r="H724" s="21">
        <v>42536</v>
      </c>
      <c r="I724" t="s">
        <v>33</v>
      </c>
      <c r="J724">
        <v>54</v>
      </c>
      <c r="K724" s="21">
        <v>45520</v>
      </c>
      <c r="L724" t="s">
        <v>46</v>
      </c>
      <c r="T724" t="str">
        <f t="shared" si="45"/>
        <v>U8</v>
      </c>
      <c r="U724" t="str">
        <f t="shared" si="46"/>
        <v>&lt;54</v>
      </c>
      <c r="V724" t="str">
        <f t="shared" si="47"/>
        <v>U8F&lt;54</v>
      </c>
      <c r="W724" t="str">
        <f t="shared" si="48"/>
        <v>ORANGE</v>
      </c>
    </row>
    <row r="725" spans="1:23" x14ac:dyDescent="0.25">
      <c r="A725">
        <v>3310330</v>
      </c>
      <c r="B725" t="s">
        <v>28</v>
      </c>
      <c r="C725" t="s">
        <v>543</v>
      </c>
      <c r="D725" t="s">
        <v>544</v>
      </c>
      <c r="E725" t="s">
        <v>31</v>
      </c>
      <c r="F725" t="s">
        <v>32</v>
      </c>
      <c r="G725">
        <v>16</v>
      </c>
      <c r="H725" s="21">
        <v>39474</v>
      </c>
      <c r="I725" t="s">
        <v>590</v>
      </c>
      <c r="J725">
        <v>40.200000000000003</v>
      </c>
      <c r="K725" s="21">
        <v>45616</v>
      </c>
      <c r="L725" t="s">
        <v>55</v>
      </c>
      <c r="T725" t="str">
        <f t="shared" si="45"/>
        <v>U16</v>
      </c>
      <c r="U725" t="str">
        <f t="shared" si="46"/>
        <v>&lt;54</v>
      </c>
      <c r="V725" t="str">
        <f t="shared" si="47"/>
        <v>U16M&lt;54</v>
      </c>
      <c r="W725" t="str">
        <f t="shared" si="48"/>
        <v>ROUGE</v>
      </c>
    </row>
    <row r="726" spans="1:23" x14ac:dyDescent="0.25">
      <c r="A726">
        <v>532360277</v>
      </c>
      <c r="B726" t="s">
        <v>28</v>
      </c>
      <c r="C726" t="s">
        <v>581</v>
      </c>
      <c r="D726" t="s">
        <v>582</v>
      </c>
      <c r="E726" t="s">
        <v>31</v>
      </c>
      <c r="F726" t="s">
        <v>32</v>
      </c>
      <c r="G726">
        <v>17</v>
      </c>
      <c r="H726" s="21">
        <v>39439</v>
      </c>
      <c r="I726" t="s">
        <v>639</v>
      </c>
      <c r="J726">
        <v>0.3</v>
      </c>
      <c r="K726" s="21">
        <v>45585</v>
      </c>
      <c r="L726" t="s">
        <v>40</v>
      </c>
      <c r="T726" t="str">
        <f t="shared" si="45"/>
        <v>U18</v>
      </c>
      <c r="U726" t="str">
        <f t="shared" si="46"/>
        <v>&lt;12</v>
      </c>
      <c r="V726" t="str">
        <f t="shared" si="47"/>
        <v>U18M&lt;12</v>
      </c>
      <c r="W726" t="str">
        <f t="shared" si="48"/>
        <v>JAUNE</v>
      </c>
    </row>
    <row r="727" spans="1:23" x14ac:dyDescent="0.25">
      <c r="A727">
        <v>533146373</v>
      </c>
      <c r="B727" t="s">
        <v>28</v>
      </c>
      <c r="C727" t="s">
        <v>887</v>
      </c>
      <c r="D727" t="s">
        <v>355</v>
      </c>
      <c r="E727" t="s">
        <v>31</v>
      </c>
      <c r="F727" t="s">
        <v>32</v>
      </c>
      <c r="G727">
        <v>12</v>
      </c>
      <c r="H727" s="21">
        <v>41114</v>
      </c>
      <c r="I727" t="s">
        <v>381</v>
      </c>
      <c r="J727">
        <v>54</v>
      </c>
      <c r="K727" s="21">
        <v>45409</v>
      </c>
      <c r="L727" t="s">
        <v>58</v>
      </c>
      <c r="T727" t="str">
        <f t="shared" si="45"/>
        <v>U12</v>
      </c>
      <c r="U727" t="str">
        <f t="shared" si="46"/>
        <v>&lt;54</v>
      </c>
      <c r="V727" t="str">
        <f t="shared" si="47"/>
        <v>U12M&lt;54</v>
      </c>
      <c r="W727" t="str">
        <f t="shared" si="48"/>
        <v>VIOLET</v>
      </c>
    </row>
    <row r="728" spans="1:23" x14ac:dyDescent="0.25">
      <c r="A728">
        <v>525004362</v>
      </c>
      <c r="B728" t="s">
        <v>38</v>
      </c>
      <c r="C728" t="s">
        <v>53</v>
      </c>
      <c r="D728" t="s">
        <v>54</v>
      </c>
      <c r="E728" t="s">
        <v>39</v>
      </c>
      <c r="F728" t="s">
        <v>32</v>
      </c>
      <c r="G728">
        <v>7</v>
      </c>
      <c r="H728" s="21">
        <v>43043</v>
      </c>
      <c r="I728" t="s">
        <v>33</v>
      </c>
      <c r="J728">
        <v>54</v>
      </c>
      <c r="K728" s="21">
        <v>44771</v>
      </c>
      <c r="L728" t="s">
        <v>55</v>
      </c>
      <c r="T728" t="str">
        <f t="shared" si="45"/>
        <v>U8</v>
      </c>
      <c r="U728" t="str">
        <f t="shared" si="46"/>
        <v>&lt;54</v>
      </c>
      <c r="V728" t="str">
        <f t="shared" si="47"/>
        <v>U8F&lt;54</v>
      </c>
      <c r="W728" t="str">
        <f t="shared" si="48"/>
        <v>ORANGE</v>
      </c>
    </row>
    <row r="729" spans="1:23" x14ac:dyDescent="0.25">
      <c r="A729">
        <v>539869368</v>
      </c>
      <c r="B729" t="s">
        <v>38</v>
      </c>
      <c r="C729" t="s">
        <v>53</v>
      </c>
      <c r="D729" t="s">
        <v>169</v>
      </c>
      <c r="E729" t="s">
        <v>39</v>
      </c>
      <c r="F729" t="s">
        <v>32</v>
      </c>
      <c r="G729">
        <v>10</v>
      </c>
      <c r="H729" s="21">
        <v>41915</v>
      </c>
      <c r="I729" t="s">
        <v>252</v>
      </c>
      <c r="J729">
        <v>54</v>
      </c>
      <c r="K729" s="21">
        <v>44875</v>
      </c>
      <c r="L729" t="s">
        <v>55</v>
      </c>
      <c r="T729" t="str">
        <f t="shared" si="45"/>
        <v>U10</v>
      </c>
      <c r="U729" t="str">
        <f t="shared" si="46"/>
        <v>&lt;54</v>
      </c>
      <c r="V729" t="str">
        <f t="shared" si="47"/>
        <v>U10F&lt;54</v>
      </c>
      <c r="W729" t="str">
        <f t="shared" si="48"/>
        <v>ORANGE</v>
      </c>
    </row>
    <row r="730" spans="1:23" x14ac:dyDescent="0.25">
      <c r="A730">
        <v>510059359</v>
      </c>
      <c r="B730" t="s">
        <v>28</v>
      </c>
      <c r="C730" t="s">
        <v>114</v>
      </c>
      <c r="D730" t="s">
        <v>115</v>
      </c>
      <c r="E730" t="s">
        <v>31</v>
      </c>
      <c r="F730" t="s">
        <v>32</v>
      </c>
      <c r="G730">
        <v>9</v>
      </c>
      <c r="H730" s="21">
        <v>42019</v>
      </c>
      <c r="I730" t="s">
        <v>195</v>
      </c>
      <c r="J730">
        <v>54</v>
      </c>
      <c r="K730" s="21">
        <v>45024</v>
      </c>
      <c r="L730" t="s">
        <v>40</v>
      </c>
      <c r="T730" t="str">
        <f t="shared" si="45"/>
        <v>U10</v>
      </c>
      <c r="U730" t="str">
        <f t="shared" si="46"/>
        <v>&lt;54</v>
      </c>
      <c r="V730" t="str">
        <f t="shared" si="47"/>
        <v>U10M&lt;54</v>
      </c>
      <c r="W730" t="str">
        <f t="shared" si="48"/>
        <v>ORANGE</v>
      </c>
    </row>
    <row r="731" spans="1:23" x14ac:dyDescent="0.25">
      <c r="A731">
        <v>523688306</v>
      </c>
      <c r="B731" t="s">
        <v>28</v>
      </c>
      <c r="C731" t="s">
        <v>583</v>
      </c>
      <c r="D731" t="s">
        <v>584</v>
      </c>
      <c r="E731" t="s">
        <v>31</v>
      </c>
      <c r="F731" t="s">
        <v>32</v>
      </c>
      <c r="G731">
        <v>17</v>
      </c>
      <c r="H731" s="21">
        <v>39355</v>
      </c>
      <c r="I731" t="s">
        <v>639</v>
      </c>
      <c r="J731">
        <v>44</v>
      </c>
      <c r="K731" s="21">
        <v>44043</v>
      </c>
      <c r="L731" t="s">
        <v>113</v>
      </c>
      <c r="T731" t="str">
        <f t="shared" si="45"/>
        <v>U18</v>
      </c>
      <c r="U731" t="str">
        <f t="shared" si="46"/>
        <v>&lt;54</v>
      </c>
      <c r="V731" t="str">
        <f t="shared" si="47"/>
        <v>U18M&lt;54</v>
      </c>
      <c r="W731" t="str">
        <f t="shared" si="48"/>
        <v>ROUGE</v>
      </c>
    </row>
    <row r="732" spans="1:23" x14ac:dyDescent="0.25">
      <c r="A732">
        <v>538225377</v>
      </c>
      <c r="B732" t="s">
        <v>28</v>
      </c>
      <c r="C732" t="s">
        <v>888</v>
      </c>
      <c r="D732" t="s">
        <v>76</v>
      </c>
      <c r="E732" t="s">
        <v>31</v>
      </c>
      <c r="F732" t="s">
        <v>32</v>
      </c>
      <c r="G732">
        <v>8</v>
      </c>
      <c r="H732" s="21">
        <v>42655</v>
      </c>
      <c r="I732" t="s">
        <v>33</v>
      </c>
      <c r="J732">
        <v>49.3</v>
      </c>
      <c r="K732" s="21">
        <v>45458</v>
      </c>
      <c r="L732" t="s">
        <v>46</v>
      </c>
      <c r="T732" t="str">
        <f t="shared" si="45"/>
        <v>U8</v>
      </c>
      <c r="U732" t="str">
        <f t="shared" si="46"/>
        <v>&lt;54</v>
      </c>
      <c r="V732" t="str">
        <f t="shared" si="47"/>
        <v>U8M&lt;54</v>
      </c>
      <c r="W732" t="str">
        <f t="shared" si="48"/>
        <v>ORANGE</v>
      </c>
    </row>
    <row r="733" spans="1:23" x14ac:dyDescent="0.25">
      <c r="A733">
        <v>531373381</v>
      </c>
      <c r="B733" t="s">
        <v>28</v>
      </c>
      <c r="C733" t="s">
        <v>1214</v>
      </c>
      <c r="D733" t="s">
        <v>124</v>
      </c>
      <c r="E733" t="s">
        <v>31</v>
      </c>
      <c r="F733" t="s">
        <v>32</v>
      </c>
      <c r="G733">
        <v>12</v>
      </c>
      <c r="H733" s="21">
        <v>41263</v>
      </c>
      <c r="I733" t="s">
        <v>381</v>
      </c>
      <c r="J733">
        <v>54</v>
      </c>
      <c r="K733" s="21">
        <v>45555</v>
      </c>
      <c r="L733" t="s">
        <v>113</v>
      </c>
      <c r="T733" t="str">
        <f t="shared" si="45"/>
        <v>U12</v>
      </c>
      <c r="U733" t="str">
        <f t="shared" si="46"/>
        <v>&lt;54</v>
      </c>
      <c r="V733" t="str">
        <f t="shared" si="47"/>
        <v>U12M&lt;54</v>
      </c>
      <c r="W733" t="str">
        <f t="shared" si="48"/>
        <v>VIOLET</v>
      </c>
    </row>
    <row r="734" spans="1:23" x14ac:dyDescent="0.25">
      <c r="A734">
        <v>524527380</v>
      </c>
      <c r="B734" t="s">
        <v>28</v>
      </c>
      <c r="C734" t="s">
        <v>1215</v>
      </c>
      <c r="D734" t="s">
        <v>75</v>
      </c>
      <c r="E734" t="s">
        <v>31</v>
      </c>
      <c r="F734" t="s">
        <v>32</v>
      </c>
      <c r="G734">
        <v>9</v>
      </c>
      <c r="H734" s="21">
        <v>42103</v>
      </c>
      <c r="I734" t="s">
        <v>195</v>
      </c>
      <c r="J734">
        <v>54</v>
      </c>
      <c r="K734" s="21">
        <v>45506</v>
      </c>
      <c r="L734" t="s">
        <v>46</v>
      </c>
      <c r="T734" t="str">
        <f t="shared" si="45"/>
        <v>U10</v>
      </c>
      <c r="U734" t="str">
        <f t="shared" si="46"/>
        <v>&lt;54</v>
      </c>
      <c r="V734" t="str">
        <f t="shared" si="47"/>
        <v>U10M&lt;54</v>
      </c>
      <c r="W734" t="str">
        <f t="shared" si="48"/>
        <v>ORANGE</v>
      </c>
    </row>
    <row r="735" spans="1:23" x14ac:dyDescent="0.25">
      <c r="A735">
        <v>526540361</v>
      </c>
      <c r="B735" t="s">
        <v>38</v>
      </c>
      <c r="C735" t="s">
        <v>41</v>
      </c>
      <c r="D735" t="s">
        <v>42</v>
      </c>
      <c r="E735" t="s">
        <v>39</v>
      </c>
      <c r="F735" t="s">
        <v>32</v>
      </c>
      <c r="G735">
        <v>5</v>
      </c>
      <c r="H735" s="21">
        <v>43719</v>
      </c>
      <c r="I735" t="s">
        <v>33</v>
      </c>
      <c r="J735">
        <v>54</v>
      </c>
      <c r="K735" s="21">
        <v>44790</v>
      </c>
      <c r="L735" t="s">
        <v>43</v>
      </c>
      <c r="T735" t="str">
        <f t="shared" si="45"/>
        <v>U8</v>
      </c>
      <c r="U735" t="str">
        <f t="shared" si="46"/>
        <v>&lt;54</v>
      </c>
      <c r="V735" t="str">
        <f t="shared" si="47"/>
        <v>U8F&lt;54</v>
      </c>
      <c r="W735" t="str">
        <f t="shared" si="48"/>
        <v>ORANGE</v>
      </c>
    </row>
    <row r="736" spans="1:23" x14ac:dyDescent="0.25">
      <c r="A736">
        <v>537954359</v>
      </c>
      <c r="B736" t="s">
        <v>28</v>
      </c>
      <c r="C736" t="s">
        <v>41</v>
      </c>
      <c r="D736" t="s">
        <v>45</v>
      </c>
      <c r="E736" t="s">
        <v>31</v>
      </c>
      <c r="F736" t="s">
        <v>32</v>
      </c>
      <c r="G736">
        <v>6</v>
      </c>
      <c r="H736" s="21">
        <v>43110</v>
      </c>
      <c r="I736" t="s">
        <v>33</v>
      </c>
      <c r="J736">
        <v>54</v>
      </c>
      <c r="K736" s="21">
        <v>44464</v>
      </c>
      <c r="L736" t="s">
        <v>43</v>
      </c>
      <c r="T736" t="str">
        <f t="shared" si="45"/>
        <v>U8</v>
      </c>
      <c r="U736" t="str">
        <f t="shared" si="46"/>
        <v>&lt;54</v>
      </c>
      <c r="V736" t="str">
        <f t="shared" si="47"/>
        <v>U8M&lt;54</v>
      </c>
      <c r="W736" t="str">
        <f t="shared" si="48"/>
        <v>ORANGE</v>
      </c>
    </row>
    <row r="737" spans="1:23" x14ac:dyDescent="0.25">
      <c r="A737">
        <v>513515387</v>
      </c>
      <c r="B737" t="s">
        <v>38</v>
      </c>
      <c r="C737" t="s">
        <v>1216</v>
      </c>
      <c r="D737" t="s">
        <v>45</v>
      </c>
      <c r="E737" t="s">
        <v>39</v>
      </c>
      <c r="F737" t="s">
        <v>32</v>
      </c>
      <c r="G737">
        <v>18</v>
      </c>
      <c r="H737" s="21">
        <v>38781</v>
      </c>
      <c r="I737" t="s">
        <v>672</v>
      </c>
      <c r="J737">
        <v>54</v>
      </c>
      <c r="K737" s="21">
        <v>45408</v>
      </c>
      <c r="L737" t="s">
        <v>600</v>
      </c>
      <c r="T737" t="str">
        <f t="shared" si="45"/>
        <v>U18</v>
      </c>
      <c r="U737" t="str">
        <f t="shared" si="46"/>
        <v>&lt;54</v>
      </c>
      <c r="V737" t="str">
        <f t="shared" si="47"/>
        <v>U18F&lt;54</v>
      </c>
      <c r="W737" t="str">
        <f t="shared" si="48"/>
        <v>VIOLET</v>
      </c>
    </row>
    <row r="738" spans="1:23" x14ac:dyDescent="0.25">
      <c r="A738">
        <v>542115371</v>
      </c>
      <c r="B738" t="s">
        <v>38</v>
      </c>
      <c r="C738" t="s">
        <v>889</v>
      </c>
      <c r="D738" t="s">
        <v>498</v>
      </c>
      <c r="E738" t="s">
        <v>39</v>
      </c>
      <c r="F738" t="s">
        <v>32</v>
      </c>
      <c r="G738">
        <v>6</v>
      </c>
      <c r="H738" s="21">
        <v>43102</v>
      </c>
      <c r="I738" t="s">
        <v>33</v>
      </c>
      <c r="J738">
        <v>54</v>
      </c>
      <c r="K738" s="21">
        <v>45233</v>
      </c>
      <c r="L738" t="s">
        <v>65</v>
      </c>
      <c r="T738" t="str">
        <f t="shared" si="45"/>
        <v>U8</v>
      </c>
      <c r="U738" t="str">
        <f t="shared" si="46"/>
        <v>&lt;54</v>
      </c>
      <c r="V738" t="str">
        <f t="shared" si="47"/>
        <v>U8F&lt;54</v>
      </c>
      <c r="W738" t="str">
        <f t="shared" si="48"/>
        <v>ORANGE</v>
      </c>
    </row>
    <row r="739" spans="1:23" x14ac:dyDescent="0.25">
      <c r="A739">
        <v>531973287</v>
      </c>
      <c r="B739" t="s">
        <v>38</v>
      </c>
      <c r="C739" t="s">
        <v>1217</v>
      </c>
      <c r="D739" t="s">
        <v>981</v>
      </c>
      <c r="E739" t="s">
        <v>39</v>
      </c>
      <c r="F739" t="s">
        <v>32</v>
      </c>
      <c r="G739">
        <v>19</v>
      </c>
      <c r="H739" s="21">
        <v>38715</v>
      </c>
      <c r="I739" t="s">
        <v>979</v>
      </c>
      <c r="J739">
        <v>54</v>
      </c>
      <c r="K739" s="21">
        <v>42182</v>
      </c>
      <c r="L739" t="s">
        <v>65</v>
      </c>
      <c r="T739" t="b">
        <f t="shared" si="45"/>
        <v>0</v>
      </c>
      <c r="U739" t="str">
        <f t="shared" si="46"/>
        <v>&lt;54</v>
      </c>
      <c r="V739" t="str">
        <f t="shared" si="47"/>
        <v>FAUXF&lt;54</v>
      </c>
      <c r="W739" t="b">
        <f t="shared" si="48"/>
        <v>0</v>
      </c>
    </row>
    <row r="740" spans="1:23" x14ac:dyDescent="0.25">
      <c r="A740">
        <v>41490377</v>
      </c>
      <c r="B740" t="s">
        <v>38</v>
      </c>
      <c r="C740" t="s">
        <v>890</v>
      </c>
      <c r="D740" t="s">
        <v>150</v>
      </c>
      <c r="E740" t="s">
        <v>39</v>
      </c>
      <c r="F740" t="s">
        <v>32</v>
      </c>
      <c r="G740">
        <v>8</v>
      </c>
      <c r="H740" s="21">
        <v>42416</v>
      </c>
      <c r="I740" t="s">
        <v>33</v>
      </c>
      <c r="J740">
        <v>54</v>
      </c>
      <c r="K740" s="21">
        <v>44912</v>
      </c>
      <c r="L740" t="s">
        <v>40</v>
      </c>
      <c r="T740" t="str">
        <f t="shared" si="45"/>
        <v>U8</v>
      </c>
      <c r="U740" t="str">
        <f t="shared" si="46"/>
        <v>&lt;54</v>
      </c>
      <c r="V740" t="str">
        <f t="shared" si="47"/>
        <v>U8F&lt;54</v>
      </c>
      <c r="W740" t="str">
        <f t="shared" si="48"/>
        <v>ORANGE</v>
      </c>
    </row>
    <row r="741" spans="1:23" x14ac:dyDescent="0.25">
      <c r="A741">
        <v>41489370</v>
      </c>
      <c r="B741" t="s">
        <v>28</v>
      </c>
      <c r="C741" t="s">
        <v>890</v>
      </c>
      <c r="D741" t="s">
        <v>116</v>
      </c>
      <c r="E741" t="s">
        <v>31</v>
      </c>
      <c r="F741" t="s">
        <v>32</v>
      </c>
      <c r="G741">
        <v>6</v>
      </c>
      <c r="H741" s="21">
        <v>43347</v>
      </c>
      <c r="I741" t="s">
        <v>33</v>
      </c>
      <c r="J741">
        <v>54</v>
      </c>
      <c r="K741" s="21">
        <v>44912</v>
      </c>
      <c r="L741" t="s">
        <v>40</v>
      </c>
      <c r="T741" t="str">
        <f t="shared" si="45"/>
        <v>U8</v>
      </c>
      <c r="U741" t="str">
        <f t="shared" si="46"/>
        <v>&lt;54</v>
      </c>
      <c r="V741" t="str">
        <f t="shared" si="47"/>
        <v>U8M&lt;54</v>
      </c>
      <c r="W741" t="str">
        <f t="shared" si="48"/>
        <v>ORANGE</v>
      </c>
    </row>
    <row r="742" spans="1:23" x14ac:dyDescent="0.25">
      <c r="A742">
        <v>533771367</v>
      </c>
      <c r="B742" t="s">
        <v>28</v>
      </c>
      <c r="C742" t="s">
        <v>702</v>
      </c>
      <c r="D742" t="s">
        <v>75</v>
      </c>
      <c r="E742" t="s">
        <v>31</v>
      </c>
      <c r="F742" t="s">
        <v>32</v>
      </c>
      <c r="G742">
        <v>11</v>
      </c>
      <c r="H742" s="21">
        <v>41313</v>
      </c>
      <c r="I742" t="s">
        <v>314</v>
      </c>
      <c r="J742">
        <v>53.9</v>
      </c>
      <c r="K742" s="21">
        <v>45567</v>
      </c>
      <c r="L742" t="s">
        <v>34</v>
      </c>
      <c r="T742" t="str">
        <f t="shared" si="45"/>
        <v>U12</v>
      </c>
      <c r="U742" t="str">
        <f t="shared" si="46"/>
        <v>&lt;54</v>
      </c>
      <c r="V742" t="str">
        <f t="shared" si="47"/>
        <v>U12M&lt;54</v>
      </c>
      <c r="W742" t="str">
        <f t="shared" si="48"/>
        <v>VIOLET</v>
      </c>
    </row>
    <row r="743" spans="1:23" x14ac:dyDescent="0.25">
      <c r="A743">
        <v>522350387</v>
      </c>
      <c r="B743" t="s">
        <v>28</v>
      </c>
      <c r="C743" t="s">
        <v>1218</v>
      </c>
      <c r="D743" t="s">
        <v>119</v>
      </c>
      <c r="E743" t="s">
        <v>31</v>
      </c>
      <c r="F743" t="s">
        <v>32</v>
      </c>
      <c r="G743">
        <v>12</v>
      </c>
      <c r="H743" s="21">
        <v>41171</v>
      </c>
      <c r="I743" t="s">
        <v>381</v>
      </c>
      <c r="J743">
        <v>54</v>
      </c>
      <c r="K743" s="21">
        <v>45485</v>
      </c>
      <c r="L743" t="s">
        <v>46</v>
      </c>
      <c r="T743" t="str">
        <f t="shared" si="45"/>
        <v>U12</v>
      </c>
      <c r="U743" t="str">
        <f t="shared" si="46"/>
        <v>&lt;54</v>
      </c>
      <c r="V743" t="str">
        <f t="shared" si="47"/>
        <v>U12M&lt;54</v>
      </c>
      <c r="W743" t="str">
        <f t="shared" si="48"/>
        <v>VIOLET</v>
      </c>
    </row>
    <row r="744" spans="1:23" x14ac:dyDescent="0.25">
      <c r="A744">
        <v>520190367</v>
      </c>
      <c r="B744" t="s">
        <v>28</v>
      </c>
      <c r="C744" t="s">
        <v>429</v>
      </c>
      <c r="D744" t="s">
        <v>145</v>
      </c>
      <c r="E744" t="s">
        <v>31</v>
      </c>
      <c r="F744" t="s">
        <v>32</v>
      </c>
      <c r="G744">
        <v>14</v>
      </c>
      <c r="H744" s="21">
        <v>40328</v>
      </c>
      <c r="I744" t="s">
        <v>509</v>
      </c>
      <c r="J744">
        <v>37.200000000000003</v>
      </c>
      <c r="K744" s="21">
        <v>45217</v>
      </c>
      <c r="L744" t="s">
        <v>113</v>
      </c>
      <c r="T744" t="str">
        <f t="shared" si="45"/>
        <v>U14</v>
      </c>
      <c r="U744" t="str">
        <f t="shared" si="46"/>
        <v>&lt;54</v>
      </c>
      <c r="V744" t="str">
        <f t="shared" si="47"/>
        <v>U14M&lt;54</v>
      </c>
      <c r="W744" t="str">
        <f t="shared" si="48"/>
        <v>ROUGE</v>
      </c>
    </row>
    <row r="745" spans="1:23" x14ac:dyDescent="0.25">
      <c r="A745">
        <v>43830381</v>
      </c>
      <c r="B745" t="s">
        <v>28</v>
      </c>
      <c r="C745" t="s">
        <v>660</v>
      </c>
      <c r="D745" t="s">
        <v>1219</v>
      </c>
      <c r="E745" t="s">
        <v>31</v>
      </c>
      <c r="F745" t="s">
        <v>32</v>
      </c>
      <c r="G745">
        <v>12</v>
      </c>
      <c r="H745" s="21">
        <v>41177</v>
      </c>
      <c r="I745" t="s">
        <v>381</v>
      </c>
      <c r="J745">
        <v>50.2</v>
      </c>
      <c r="K745" s="21">
        <v>45458</v>
      </c>
      <c r="L745" t="s">
        <v>46</v>
      </c>
      <c r="T745" t="str">
        <f t="shared" si="45"/>
        <v>U12</v>
      </c>
      <c r="U745" t="str">
        <f t="shared" si="46"/>
        <v>&lt;54</v>
      </c>
      <c r="V745" t="str">
        <f t="shared" si="47"/>
        <v>U12M&lt;54</v>
      </c>
      <c r="W745" t="str">
        <f t="shared" si="48"/>
        <v>VIOLET</v>
      </c>
    </row>
    <row r="746" spans="1:23" x14ac:dyDescent="0.25">
      <c r="A746">
        <v>46936376</v>
      </c>
      <c r="B746" t="s">
        <v>28</v>
      </c>
      <c r="C746" t="s">
        <v>891</v>
      </c>
      <c r="D746" t="s">
        <v>64</v>
      </c>
      <c r="E746" t="s">
        <v>31</v>
      </c>
      <c r="F746" t="s">
        <v>32</v>
      </c>
      <c r="G746">
        <v>12</v>
      </c>
      <c r="H746" s="21">
        <v>41268</v>
      </c>
      <c r="I746" t="s">
        <v>381</v>
      </c>
      <c r="J746">
        <v>26.5</v>
      </c>
      <c r="K746" s="21">
        <v>45599</v>
      </c>
      <c r="L746" t="s">
        <v>46</v>
      </c>
      <c r="T746" t="str">
        <f t="shared" si="45"/>
        <v>U12</v>
      </c>
      <c r="U746" t="str">
        <f t="shared" si="46"/>
        <v>&lt;54</v>
      </c>
      <c r="V746" t="str">
        <f t="shared" si="47"/>
        <v>U12M&lt;54</v>
      </c>
      <c r="W746" t="str">
        <f t="shared" si="48"/>
        <v>VIOLET</v>
      </c>
    </row>
    <row r="747" spans="1:23" x14ac:dyDescent="0.25">
      <c r="A747">
        <v>544178354</v>
      </c>
      <c r="B747" t="s">
        <v>28</v>
      </c>
      <c r="C747" t="s">
        <v>295</v>
      </c>
      <c r="D747" t="s">
        <v>296</v>
      </c>
      <c r="E747" t="s">
        <v>31</v>
      </c>
      <c r="F747" t="s">
        <v>32</v>
      </c>
      <c r="G747">
        <v>12</v>
      </c>
      <c r="H747" s="21">
        <v>41088</v>
      </c>
      <c r="I747" t="s">
        <v>381</v>
      </c>
      <c r="J747">
        <v>22.2</v>
      </c>
      <c r="K747" s="21">
        <v>45521</v>
      </c>
      <c r="L747" t="s">
        <v>65</v>
      </c>
      <c r="T747" t="str">
        <f t="shared" si="45"/>
        <v>U12</v>
      </c>
      <c r="U747" t="str">
        <f t="shared" si="46"/>
        <v>&lt;24</v>
      </c>
      <c r="V747" t="str">
        <f t="shared" si="47"/>
        <v>U12M&lt;24</v>
      </c>
      <c r="W747" t="str">
        <f t="shared" si="48"/>
        <v>ROUGE</v>
      </c>
    </row>
    <row r="748" spans="1:23" x14ac:dyDescent="0.25">
      <c r="A748">
        <v>544184356</v>
      </c>
      <c r="B748" t="s">
        <v>28</v>
      </c>
      <c r="C748" t="s">
        <v>295</v>
      </c>
      <c r="D748" t="s">
        <v>92</v>
      </c>
      <c r="E748" t="s">
        <v>31</v>
      </c>
      <c r="F748" t="s">
        <v>32</v>
      </c>
      <c r="G748">
        <v>12</v>
      </c>
      <c r="H748" s="21">
        <v>41088</v>
      </c>
      <c r="I748" t="s">
        <v>381</v>
      </c>
      <c r="J748">
        <v>21.2</v>
      </c>
      <c r="K748" s="21">
        <v>45521</v>
      </c>
      <c r="L748" t="s">
        <v>65</v>
      </c>
      <c r="T748" t="str">
        <f t="shared" si="45"/>
        <v>U12</v>
      </c>
      <c r="U748" t="str">
        <f t="shared" si="46"/>
        <v>&lt;24</v>
      </c>
      <c r="V748" t="str">
        <f t="shared" si="47"/>
        <v>U12M&lt;24</v>
      </c>
      <c r="W748" t="str">
        <f t="shared" si="48"/>
        <v>ROUGE</v>
      </c>
    </row>
    <row r="749" spans="1:23" x14ac:dyDescent="0.25">
      <c r="A749">
        <v>529507339</v>
      </c>
      <c r="B749" t="s">
        <v>28</v>
      </c>
      <c r="C749" t="s">
        <v>492</v>
      </c>
      <c r="D749" t="s">
        <v>225</v>
      </c>
      <c r="E749" t="s">
        <v>31</v>
      </c>
      <c r="F749" t="s">
        <v>32</v>
      </c>
      <c r="G749">
        <v>15</v>
      </c>
      <c r="H749" s="21">
        <v>40050</v>
      </c>
      <c r="I749" t="s">
        <v>551</v>
      </c>
      <c r="J749">
        <v>48.8</v>
      </c>
      <c r="K749" s="21">
        <v>45115</v>
      </c>
      <c r="L749" t="s">
        <v>43</v>
      </c>
      <c r="T749" t="str">
        <f t="shared" si="45"/>
        <v>U16</v>
      </c>
      <c r="U749" t="str">
        <f t="shared" si="46"/>
        <v>&lt;54</v>
      </c>
      <c r="V749" t="str">
        <f t="shared" si="47"/>
        <v>U16M&lt;54</v>
      </c>
      <c r="W749" t="str">
        <f t="shared" si="48"/>
        <v>ROUGE</v>
      </c>
    </row>
    <row r="750" spans="1:23" x14ac:dyDescent="0.25">
      <c r="A750">
        <v>530616325</v>
      </c>
      <c r="B750" t="s">
        <v>28</v>
      </c>
      <c r="C750" t="s">
        <v>171</v>
      </c>
      <c r="D750" t="s">
        <v>816</v>
      </c>
      <c r="E750" t="s">
        <v>31</v>
      </c>
      <c r="F750" t="s">
        <v>32</v>
      </c>
      <c r="G750">
        <v>11</v>
      </c>
      <c r="H750" s="21">
        <v>41284</v>
      </c>
      <c r="I750" t="s">
        <v>314</v>
      </c>
      <c r="J750">
        <v>53</v>
      </c>
      <c r="K750" s="21">
        <v>45557</v>
      </c>
      <c r="L750" t="s">
        <v>55</v>
      </c>
      <c r="T750" t="str">
        <f t="shared" si="45"/>
        <v>U12</v>
      </c>
      <c r="U750" t="str">
        <f t="shared" si="46"/>
        <v>&lt;54</v>
      </c>
      <c r="V750" t="str">
        <f t="shared" si="47"/>
        <v>U12M&lt;54</v>
      </c>
      <c r="W750" t="str">
        <f t="shared" si="48"/>
        <v>VIOLET</v>
      </c>
    </row>
    <row r="751" spans="1:23" x14ac:dyDescent="0.25">
      <c r="A751">
        <v>543121371</v>
      </c>
      <c r="B751" t="s">
        <v>38</v>
      </c>
      <c r="C751" t="s">
        <v>892</v>
      </c>
      <c r="D751" t="s">
        <v>793</v>
      </c>
      <c r="E751" t="s">
        <v>39</v>
      </c>
      <c r="F751" t="s">
        <v>32</v>
      </c>
      <c r="G751">
        <v>17</v>
      </c>
      <c r="H751" s="21">
        <v>39377</v>
      </c>
      <c r="I751" t="s">
        <v>642</v>
      </c>
      <c r="J751">
        <v>54</v>
      </c>
      <c r="K751" s="21">
        <v>45245</v>
      </c>
      <c r="L751" t="s">
        <v>46</v>
      </c>
      <c r="T751" t="str">
        <f t="shared" si="45"/>
        <v>U18</v>
      </c>
      <c r="U751" t="str">
        <f t="shared" si="46"/>
        <v>&lt;54</v>
      </c>
      <c r="V751" t="str">
        <f t="shared" si="47"/>
        <v>U18F&lt;54</v>
      </c>
      <c r="W751" t="str">
        <f t="shared" si="48"/>
        <v>VIOLET</v>
      </c>
    </row>
    <row r="752" spans="1:23" x14ac:dyDescent="0.25">
      <c r="A752">
        <v>544183357</v>
      </c>
      <c r="B752" t="s">
        <v>28</v>
      </c>
      <c r="C752" t="s">
        <v>247</v>
      </c>
      <c r="D752" t="s">
        <v>52</v>
      </c>
      <c r="E752" t="s">
        <v>31</v>
      </c>
      <c r="F752" t="s">
        <v>32</v>
      </c>
      <c r="G752">
        <v>11</v>
      </c>
      <c r="H752" s="21">
        <v>41364</v>
      </c>
      <c r="I752" t="s">
        <v>314</v>
      </c>
      <c r="J752">
        <v>44.9</v>
      </c>
      <c r="K752" s="21">
        <v>45507</v>
      </c>
      <c r="L752" t="s">
        <v>46</v>
      </c>
      <c r="T752" t="str">
        <f t="shared" si="45"/>
        <v>U12</v>
      </c>
      <c r="U752" t="str">
        <f t="shared" si="46"/>
        <v>&lt;54</v>
      </c>
      <c r="V752" t="str">
        <f t="shared" si="47"/>
        <v>U12M&lt;54</v>
      </c>
      <c r="W752" t="str">
        <f t="shared" si="48"/>
        <v>VIOLET</v>
      </c>
    </row>
    <row r="753" spans="1:23" x14ac:dyDescent="0.25">
      <c r="A753">
        <v>41837371</v>
      </c>
      <c r="B753" t="s">
        <v>28</v>
      </c>
      <c r="C753" t="s">
        <v>893</v>
      </c>
      <c r="D753" t="s">
        <v>94</v>
      </c>
      <c r="E753" t="s">
        <v>31</v>
      </c>
      <c r="F753" t="s">
        <v>32</v>
      </c>
      <c r="G753">
        <v>9</v>
      </c>
      <c r="H753" s="21">
        <v>42018</v>
      </c>
      <c r="I753" t="s">
        <v>195</v>
      </c>
      <c r="J753">
        <v>54</v>
      </c>
      <c r="K753" s="21">
        <v>44917</v>
      </c>
      <c r="L753" t="s">
        <v>62</v>
      </c>
      <c r="T753" t="str">
        <f t="shared" si="45"/>
        <v>U10</v>
      </c>
      <c r="U753" t="str">
        <f t="shared" si="46"/>
        <v>&lt;54</v>
      </c>
      <c r="V753" t="str">
        <f t="shared" si="47"/>
        <v>U10M&lt;54</v>
      </c>
      <c r="W753" t="str">
        <f t="shared" si="48"/>
        <v>ORANGE</v>
      </c>
    </row>
    <row r="754" spans="1:23" x14ac:dyDescent="0.25">
      <c r="A754">
        <v>41488372</v>
      </c>
      <c r="B754" t="s">
        <v>28</v>
      </c>
      <c r="C754" t="s">
        <v>894</v>
      </c>
      <c r="D754" t="s">
        <v>156</v>
      </c>
      <c r="E754" t="s">
        <v>31</v>
      </c>
      <c r="F754" t="s">
        <v>32</v>
      </c>
      <c r="G754">
        <v>8</v>
      </c>
      <c r="H754" s="21">
        <v>42415</v>
      </c>
      <c r="I754" t="s">
        <v>33</v>
      </c>
      <c r="J754">
        <v>54</v>
      </c>
      <c r="K754" s="21">
        <v>44912</v>
      </c>
      <c r="L754" t="s">
        <v>40</v>
      </c>
      <c r="T754" t="str">
        <f t="shared" si="45"/>
        <v>U8</v>
      </c>
      <c r="U754" t="str">
        <f t="shared" si="46"/>
        <v>&lt;54</v>
      </c>
      <c r="V754" t="str">
        <f t="shared" si="47"/>
        <v>U8M&lt;54</v>
      </c>
      <c r="W754" t="str">
        <f t="shared" si="48"/>
        <v>ORANGE</v>
      </c>
    </row>
    <row r="755" spans="1:23" x14ac:dyDescent="0.25">
      <c r="A755">
        <v>516059384</v>
      </c>
      <c r="B755" t="s">
        <v>28</v>
      </c>
      <c r="C755" t="s">
        <v>1220</v>
      </c>
      <c r="D755" t="s">
        <v>1221</v>
      </c>
      <c r="E755" t="s">
        <v>31</v>
      </c>
      <c r="F755" t="s">
        <v>32</v>
      </c>
      <c r="G755">
        <v>13</v>
      </c>
      <c r="H755" s="21">
        <v>40680</v>
      </c>
      <c r="I755" t="s">
        <v>448</v>
      </c>
      <c r="J755">
        <v>54</v>
      </c>
      <c r="K755" s="21">
        <v>45429</v>
      </c>
      <c r="L755" t="s">
        <v>55</v>
      </c>
      <c r="T755" t="str">
        <f t="shared" si="45"/>
        <v>U14</v>
      </c>
      <c r="U755" t="str">
        <f t="shared" si="46"/>
        <v>&lt;54</v>
      </c>
      <c r="V755" t="str">
        <f t="shared" si="47"/>
        <v>U14M&lt;54</v>
      </c>
      <c r="W755" t="str">
        <f t="shared" si="48"/>
        <v>ROUGE</v>
      </c>
    </row>
    <row r="756" spans="1:23" x14ac:dyDescent="0.25">
      <c r="A756">
        <v>516060381</v>
      </c>
      <c r="B756" t="s">
        <v>28</v>
      </c>
      <c r="C756" t="s">
        <v>1220</v>
      </c>
      <c r="D756" t="s">
        <v>1222</v>
      </c>
      <c r="E756" t="s">
        <v>31</v>
      </c>
      <c r="F756" t="s">
        <v>32</v>
      </c>
      <c r="G756">
        <v>10</v>
      </c>
      <c r="H756" s="21">
        <v>41806</v>
      </c>
      <c r="I756" t="s">
        <v>252</v>
      </c>
      <c r="J756">
        <v>54</v>
      </c>
      <c r="K756" s="21">
        <v>45429</v>
      </c>
      <c r="L756" t="s">
        <v>55</v>
      </c>
      <c r="T756" t="str">
        <f t="shared" si="45"/>
        <v>U10</v>
      </c>
      <c r="U756" t="str">
        <f t="shared" si="46"/>
        <v>&lt;54</v>
      </c>
      <c r="V756" t="str">
        <f t="shared" si="47"/>
        <v>U10M&lt;54</v>
      </c>
      <c r="W756" t="str">
        <f t="shared" si="48"/>
        <v>ORANGE</v>
      </c>
    </row>
    <row r="757" spans="1:23" x14ac:dyDescent="0.25">
      <c r="A757">
        <v>545423354</v>
      </c>
      <c r="B757" t="s">
        <v>28</v>
      </c>
      <c r="C757" t="s">
        <v>375</v>
      </c>
      <c r="D757" t="s">
        <v>83</v>
      </c>
      <c r="E757" t="s">
        <v>31</v>
      </c>
      <c r="F757" t="s">
        <v>32</v>
      </c>
      <c r="G757">
        <v>15</v>
      </c>
      <c r="H757" s="21">
        <v>39973</v>
      </c>
      <c r="I757" t="s">
        <v>551</v>
      </c>
      <c r="J757">
        <v>40.299999999999997</v>
      </c>
      <c r="K757" s="21">
        <v>45395</v>
      </c>
      <c r="L757" t="s">
        <v>46</v>
      </c>
      <c r="T757" t="str">
        <f t="shared" si="45"/>
        <v>U16</v>
      </c>
      <c r="U757" t="str">
        <f t="shared" si="46"/>
        <v>&lt;54</v>
      </c>
      <c r="V757" t="str">
        <f t="shared" si="47"/>
        <v>U16M&lt;54</v>
      </c>
      <c r="W757" t="str">
        <f t="shared" si="48"/>
        <v>ROUGE</v>
      </c>
    </row>
    <row r="758" spans="1:23" x14ac:dyDescent="0.25">
      <c r="A758">
        <v>545425352</v>
      </c>
      <c r="B758" t="s">
        <v>28</v>
      </c>
      <c r="C758" t="s">
        <v>375</v>
      </c>
      <c r="D758" t="s">
        <v>52</v>
      </c>
      <c r="E758" t="s">
        <v>31</v>
      </c>
      <c r="F758" t="s">
        <v>32</v>
      </c>
      <c r="G758">
        <v>13</v>
      </c>
      <c r="H758" s="21">
        <v>40759</v>
      </c>
      <c r="I758" t="s">
        <v>448</v>
      </c>
      <c r="J758">
        <v>48.1</v>
      </c>
      <c r="K758" s="21">
        <v>45395</v>
      </c>
      <c r="L758" t="s">
        <v>46</v>
      </c>
      <c r="T758" t="str">
        <f t="shared" si="45"/>
        <v>U14</v>
      </c>
      <c r="U758" t="str">
        <f t="shared" si="46"/>
        <v>&lt;54</v>
      </c>
      <c r="V758" t="str">
        <f t="shared" si="47"/>
        <v>U14M&lt;54</v>
      </c>
      <c r="W758" t="str">
        <f t="shared" si="48"/>
        <v>ROUGE</v>
      </c>
    </row>
    <row r="759" spans="1:23" x14ac:dyDescent="0.25">
      <c r="A759">
        <v>531018372</v>
      </c>
      <c r="B759" t="s">
        <v>28</v>
      </c>
      <c r="C759" t="s">
        <v>895</v>
      </c>
      <c r="D759" t="s">
        <v>139</v>
      </c>
      <c r="E759" t="s">
        <v>31</v>
      </c>
      <c r="F759" t="s">
        <v>32</v>
      </c>
      <c r="G759">
        <v>13</v>
      </c>
      <c r="H759" s="21">
        <v>40716</v>
      </c>
      <c r="I759" t="s">
        <v>448</v>
      </c>
      <c r="J759">
        <v>50.5</v>
      </c>
      <c r="K759" s="21">
        <v>45619</v>
      </c>
      <c r="L759" t="s">
        <v>58</v>
      </c>
      <c r="T759" t="str">
        <f t="shared" si="45"/>
        <v>U14</v>
      </c>
      <c r="U759" t="str">
        <f t="shared" si="46"/>
        <v>&lt;54</v>
      </c>
      <c r="V759" t="str">
        <f t="shared" si="47"/>
        <v>U14M&lt;54</v>
      </c>
      <c r="W759" t="str">
        <f t="shared" si="48"/>
        <v>ROUGE</v>
      </c>
    </row>
    <row r="760" spans="1:23" x14ac:dyDescent="0.25">
      <c r="A760">
        <v>41833379</v>
      </c>
      <c r="B760" t="s">
        <v>28</v>
      </c>
      <c r="C760" t="s">
        <v>896</v>
      </c>
      <c r="D760" t="s">
        <v>165</v>
      </c>
      <c r="E760" t="s">
        <v>31</v>
      </c>
      <c r="F760" t="s">
        <v>32</v>
      </c>
      <c r="G760">
        <v>13</v>
      </c>
      <c r="H760" s="21">
        <v>40681</v>
      </c>
      <c r="I760" t="s">
        <v>448</v>
      </c>
      <c r="J760">
        <v>54</v>
      </c>
      <c r="K760" s="21">
        <v>45446</v>
      </c>
      <c r="L760" t="s">
        <v>62</v>
      </c>
      <c r="T760" t="str">
        <f t="shared" si="45"/>
        <v>U14</v>
      </c>
      <c r="U760" t="str">
        <f t="shared" si="46"/>
        <v>&lt;54</v>
      </c>
      <c r="V760" t="str">
        <f t="shared" si="47"/>
        <v>U14M&lt;54</v>
      </c>
      <c r="W760" t="str">
        <f t="shared" si="48"/>
        <v>ROUGE</v>
      </c>
    </row>
    <row r="761" spans="1:23" x14ac:dyDescent="0.25">
      <c r="A761">
        <v>41475387</v>
      </c>
      <c r="B761" t="s">
        <v>28</v>
      </c>
      <c r="C761" t="s">
        <v>896</v>
      </c>
      <c r="D761" t="s">
        <v>109</v>
      </c>
      <c r="E761" t="s">
        <v>31</v>
      </c>
      <c r="F761" t="s">
        <v>32</v>
      </c>
      <c r="G761">
        <v>11</v>
      </c>
      <c r="H761" s="21">
        <v>41580</v>
      </c>
      <c r="I761" t="s">
        <v>314</v>
      </c>
      <c r="J761">
        <v>54</v>
      </c>
      <c r="K761" s="21">
        <v>45446</v>
      </c>
      <c r="L761" t="s">
        <v>62</v>
      </c>
      <c r="T761" t="str">
        <f t="shared" si="45"/>
        <v>U12</v>
      </c>
      <c r="U761" t="str">
        <f t="shared" si="46"/>
        <v>&lt;54</v>
      </c>
      <c r="V761" t="str">
        <f t="shared" si="47"/>
        <v>U12M&lt;54</v>
      </c>
      <c r="W761" t="str">
        <f t="shared" si="48"/>
        <v>VIOLET</v>
      </c>
    </row>
    <row r="762" spans="1:23" x14ac:dyDescent="0.25">
      <c r="A762">
        <v>44425347</v>
      </c>
      <c r="B762" t="s">
        <v>28</v>
      </c>
      <c r="C762" t="s">
        <v>117</v>
      </c>
      <c r="D762" t="s">
        <v>118</v>
      </c>
      <c r="E762" t="s">
        <v>31</v>
      </c>
      <c r="F762" t="s">
        <v>32</v>
      </c>
      <c r="G762">
        <v>9</v>
      </c>
      <c r="H762" s="21">
        <v>42033</v>
      </c>
      <c r="I762" t="s">
        <v>195</v>
      </c>
      <c r="J762">
        <v>22.5</v>
      </c>
      <c r="K762" s="21">
        <v>45607</v>
      </c>
      <c r="L762" t="s">
        <v>34</v>
      </c>
      <c r="T762" t="str">
        <f t="shared" si="45"/>
        <v>U10</v>
      </c>
      <c r="U762" t="str">
        <f t="shared" si="46"/>
        <v>&lt;24</v>
      </c>
      <c r="V762" t="str">
        <f t="shared" si="47"/>
        <v>U10M&lt;24</v>
      </c>
      <c r="W762" t="str">
        <f t="shared" si="48"/>
        <v>ROUGE</v>
      </c>
    </row>
    <row r="763" spans="1:23" x14ac:dyDescent="0.25">
      <c r="A763">
        <v>529871383</v>
      </c>
      <c r="B763" t="s">
        <v>28</v>
      </c>
      <c r="C763" t="s">
        <v>1223</v>
      </c>
      <c r="D763" t="s">
        <v>336</v>
      </c>
      <c r="E763" t="s">
        <v>31</v>
      </c>
      <c r="F763" t="s">
        <v>32</v>
      </c>
      <c r="G763">
        <v>5</v>
      </c>
      <c r="H763" s="21">
        <v>43581</v>
      </c>
      <c r="I763" t="s">
        <v>33</v>
      </c>
      <c r="J763">
        <v>54</v>
      </c>
      <c r="K763" s="21">
        <v>45549</v>
      </c>
      <c r="L763" t="s">
        <v>46</v>
      </c>
      <c r="T763" t="str">
        <f t="shared" si="45"/>
        <v>U8</v>
      </c>
      <c r="U763" t="str">
        <f t="shared" si="46"/>
        <v>&lt;54</v>
      </c>
      <c r="V763" t="str">
        <f t="shared" si="47"/>
        <v>U8M&lt;54</v>
      </c>
      <c r="W763" t="str">
        <f t="shared" si="48"/>
        <v>ORANGE</v>
      </c>
    </row>
    <row r="764" spans="1:23" x14ac:dyDescent="0.25">
      <c r="A764">
        <v>530283373</v>
      </c>
      <c r="B764" t="s">
        <v>28</v>
      </c>
      <c r="C764" t="s">
        <v>897</v>
      </c>
      <c r="D764" t="s">
        <v>44</v>
      </c>
      <c r="E764" t="s">
        <v>31</v>
      </c>
      <c r="F764" t="s">
        <v>32</v>
      </c>
      <c r="G764">
        <v>17</v>
      </c>
      <c r="H764" s="21">
        <v>39380</v>
      </c>
      <c r="I764" t="s">
        <v>639</v>
      </c>
      <c r="J764">
        <v>54</v>
      </c>
      <c r="K764" s="21">
        <v>45174</v>
      </c>
      <c r="L764" t="s">
        <v>55</v>
      </c>
      <c r="T764" t="str">
        <f t="shared" si="45"/>
        <v>U18</v>
      </c>
      <c r="U764" t="str">
        <f t="shared" si="46"/>
        <v>&lt;54</v>
      </c>
      <c r="V764" t="str">
        <f t="shared" si="47"/>
        <v>U18M&lt;54</v>
      </c>
      <c r="W764" t="str">
        <f t="shared" si="48"/>
        <v>ROUGE</v>
      </c>
    </row>
    <row r="765" spans="1:23" x14ac:dyDescent="0.25">
      <c r="A765">
        <v>532423280</v>
      </c>
      <c r="B765" t="s">
        <v>28</v>
      </c>
      <c r="C765" t="s">
        <v>898</v>
      </c>
      <c r="D765" t="s">
        <v>115</v>
      </c>
      <c r="E765" t="s">
        <v>31</v>
      </c>
      <c r="F765" t="s">
        <v>32</v>
      </c>
      <c r="G765">
        <v>16</v>
      </c>
      <c r="H765" s="21">
        <v>39739</v>
      </c>
      <c r="I765" t="s">
        <v>590</v>
      </c>
      <c r="J765">
        <v>25.4</v>
      </c>
      <c r="K765" s="21">
        <v>43737</v>
      </c>
      <c r="L765" t="s">
        <v>65</v>
      </c>
      <c r="T765" t="str">
        <f t="shared" si="45"/>
        <v>U16</v>
      </c>
      <c r="U765" t="str">
        <f t="shared" si="46"/>
        <v>&lt;54</v>
      </c>
      <c r="V765" t="str">
        <f t="shared" si="47"/>
        <v>U16M&lt;54</v>
      </c>
      <c r="W765" t="str">
        <f t="shared" si="48"/>
        <v>ROUGE</v>
      </c>
    </row>
    <row r="766" spans="1:23" x14ac:dyDescent="0.25">
      <c r="A766">
        <v>525443361</v>
      </c>
      <c r="B766" t="s">
        <v>28</v>
      </c>
      <c r="C766" t="s">
        <v>172</v>
      </c>
      <c r="D766" t="s">
        <v>173</v>
      </c>
      <c r="E766" t="s">
        <v>31</v>
      </c>
      <c r="F766" t="s">
        <v>32</v>
      </c>
      <c r="G766">
        <v>10</v>
      </c>
      <c r="H766" s="21">
        <v>41955</v>
      </c>
      <c r="I766" t="s">
        <v>252</v>
      </c>
      <c r="J766">
        <v>54</v>
      </c>
      <c r="K766" s="21">
        <v>44776</v>
      </c>
      <c r="L766" t="s">
        <v>43</v>
      </c>
      <c r="T766" t="str">
        <f t="shared" si="45"/>
        <v>U10</v>
      </c>
      <c r="U766" t="str">
        <f t="shared" si="46"/>
        <v>&lt;54</v>
      </c>
      <c r="V766" t="str">
        <f t="shared" si="47"/>
        <v>U10M&lt;54</v>
      </c>
      <c r="W766" t="str">
        <f t="shared" si="48"/>
        <v>ORANGE</v>
      </c>
    </row>
    <row r="767" spans="1:23" x14ac:dyDescent="0.25">
      <c r="A767">
        <v>41486368</v>
      </c>
      <c r="B767" t="s">
        <v>38</v>
      </c>
      <c r="C767" t="s">
        <v>174</v>
      </c>
      <c r="D767" t="s">
        <v>175</v>
      </c>
      <c r="E767" t="s">
        <v>39</v>
      </c>
      <c r="F767" t="s">
        <v>32</v>
      </c>
      <c r="G767">
        <v>10</v>
      </c>
      <c r="H767" s="21">
        <v>41878</v>
      </c>
      <c r="I767" t="s">
        <v>252</v>
      </c>
      <c r="J767">
        <v>44.7</v>
      </c>
      <c r="K767" s="21">
        <v>45402</v>
      </c>
      <c r="L767" t="s">
        <v>46</v>
      </c>
      <c r="T767" t="str">
        <f t="shared" si="45"/>
        <v>U10</v>
      </c>
      <c r="U767" t="str">
        <f t="shared" si="46"/>
        <v>&lt;54</v>
      </c>
      <c r="V767" t="str">
        <f t="shared" si="47"/>
        <v>U10F&lt;54</v>
      </c>
      <c r="W767" t="str">
        <f t="shared" si="48"/>
        <v>ORANGE</v>
      </c>
    </row>
    <row r="768" spans="1:23" x14ac:dyDescent="0.25">
      <c r="A768">
        <v>43834383</v>
      </c>
      <c r="B768" t="s">
        <v>28</v>
      </c>
      <c r="C768" t="s">
        <v>1224</v>
      </c>
      <c r="D768" t="s">
        <v>115</v>
      </c>
      <c r="E768" t="s">
        <v>31</v>
      </c>
      <c r="F768" t="s">
        <v>32</v>
      </c>
      <c r="G768">
        <v>17</v>
      </c>
      <c r="H768" s="21">
        <v>39382</v>
      </c>
      <c r="I768" t="s">
        <v>639</v>
      </c>
      <c r="J768">
        <v>54</v>
      </c>
      <c r="K768" s="21">
        <v>45308</v>
      </c>
      <c r="L768" t="s">
        <v>113</v>
      </c>
      <c r="T768" t="str">
        <f t="shared" si="45"/>
        <v>U18</v>
      </c>
      <c r="U768" t="str">
        <f t="shared" si="46"/>
        <v>&lt;54</v>
      </c>
      <c r="V768" t="str">
        <f t="shared" si="47"/>
        <v>U18M&lt;54</v>
      </c>
      <c r="W768" t="str">
        <f t="shared" si="48"/>
        <v>ROUGE</v>
      </c>
    </row>
    <row r="769" spans="1:23" x14ac:dyDescent="0.25">
      <c r="A769">
        <v>539360353</v>
      </c>
      <c r="B769" t="s">
        <v>28</v>
      </c>
      <c r="C769" t="s">
        <v>297</v>
      </c>
      <c r="D769" t="s">
        <v>298</v>
      </c>
      <c r="E769" t="s">
        <v>31</v>
      </c>
      <c r="F769" t="s">
        <v>32</v>
      </c>
      <c r="G769">
        <v>12</v>
      </c>
      <c r="H769" s="21">
        <v>41172</v>
      </c>
      <c r="I769" t="s">
        <v>381</v>
      </c>
      <c r="J769">
        <v>49.5</v>
      </c>
      <c r="K769" s="21">
        <v>45619</v>
      </c>
      <c r="L769" t="s">
        <v>58</v>
      </c>
      <c r="T769" t="str">
        <f t="shared" si="45"/>
        <v>U12</v>
      </c>
      <c r="U769" t="str">
        <f t="shared" si="46"/>
        <v>&lt;54</v>
      </c>
      <c r="V769" t="str">
        <f t="shared" si="47"/>
        <v>U12M&lt;54</v>
      </c>
      <c r="W769" t="str">
        <f t="shared" si="48"/>
        <v>VIOLET</v>
      </c>
    </row>
    <row r="770" spans="1:23" x14ac:dyDescent="0.25">
      <c r="A770">
        <v>535146324</v>
      </c>
      <c r="B770" t="s">
        <v>28</v>
      </c>
      <c r="C770" t="s">
        <v>431</v>
      </c>
      <c r="D770" t="s">
        <v>44</v>
      </c>
      <c r="E770" t="s">
        <v>31</v>
      </c>
      <c r="F770" t="s">
        <v>32</v>
      </c>
      <c r="G770">
        <v>14</v>
      </c>
      <c r="H770" s="21">
        <v>40215</v>
      </c>
      <c r="I770" t="s">
        <v>509</v>
      </c>
      <c r="J770">
        <v>18.100000000000001</v>
      </c>
      <c r="K770" s="21">
        <v>45593</v>
      </c>
      <c r="L770" t="s">
        <v>62</v>
      </c>
      <c r="T770" t="str">
        <f t="shared" si="45"/>
        <v>U14</v>
      </c>
      <c r="U770" t="str">
        <f t="shared" si="46"/>
        <v>&lt;24</v>
      </c>
      <c r="V770" t="str">
        <f t="shared" si="47"/>
        <v>U14M&lt;24</v>
      </c>
      <c r="W770" t="str">
        <f t="shared" si="48"/>
        <v>BLEU</v>
      </c>
    </row>
    <row r="771" spans="1:23" x14ac:dyDescent="0.25">
      <c r="A771">
        <v>543724372</v>
      </c>
      <c r="B771" t="s">
        <v>28</v>
      </c>
      <c r="C771" t="s">
        <v>899</v>
      </c>
      <c r="D771" t="s">
        <v>296</v>
      </c>
      <c r="E771" t="s">
        <v>31</v>
      </c>
      <c r="F771" t="s">
        <v>32</v>
      </c>
      <c r="G771">
        <v>7</v>
      </c>
      <c r="H771" s="21">
        <v>42959</v>
      </c>
      <c r="I771" t="s">
        <v>33</v>
      </c>
      <c r="J771">
        <v>54</v>
      </c>
      <c r="K771" s="21">
        <v>45256</v>
      </c>
      <c r="L771" t="s">
        <v>55</v>
      </c>
      <c r="T771" t="str">
        <f t="shared" ref="T771:T834" si="49">IF(LEFT(I771,4)="ENFA","U8",IF(LEFT(I771,4)="POUC","U10",IF(LEFT(I771,4)="POUS","U12",IF(LEFT(I771,4)="BENJ","U14",IF(LEFT(I771,4)="MINI","U16",IF(LEFT(I771,4)="CADE","U18"))))))</f>
        <v>U8</v>
      </c>
      <c r="U771" t="str">
        <f t="shared" ref="U771:U834" si="50">IF(J771&lt;12,"&lt;12",IF(J771&lt;24,"&lt;24",IF(J771&lt;55,"&lt;54")))</f>
        <v>&lt;54</v>
      </c>
      <c r="V771" t="str">
        <f t="shared" ref="V771:V834" si="51">_xlfn.CONCAT(T771,E771,U771)</f>
        <v>U8M&lt;54</v>
      </c>
      <c r="W771" t="str">
        <f t="shared" ref="W771:W834" si="52">IF(LEFT(V771,2)="U8","ORANGE",IF(V771="U10M&lt;54","ORANGE",IF(V771="U10F&lt;54","ORANGE",IF(V771="U10M&lt;24","ROUGE",IF(V771="U10F&lt;24","VIOLET",IF(V771="U10M&lt;12","ROUGE",IF(V771="U10F&lt;12","VIOLET",IF(V771="U12M&lt;54","VIOLET",IF(V771="U12F&lt;54","VIOLET",IF(V771="U12M&lt;24","ROUGE",IF(V771="U12F&lt;24","VIOLET",IF(V771="U12M&lt;12","ROUGE",IF(V771="U12F&lt;12","ROUGE",IF(V771="U14M&lt;54","ROUGE",IF(V771="U14F&lt;54","VIOLET",IF(V771="U14M&lt;24","BLEU",IF(V771="U14F&lt;24","ROUGE",IF(V771="U14M&lt;12","JAUNE",IF(V771="U14F&lt;12","ROUGE",IF(V771="U16M&lt;54","ROUGE",IF(V771="U16F&lt;54","VIOLET",IF(V771="U16M&lt;24","BLEU",IF(V771="U16F&lt;24","ROUGE",IF(V771="U16M&lt;12","JAUNE",IF(V771="U16F&lt;12","ROUGE",IF(V771="U18M&lt;54","ROUGE",IF(V771="U18F&lt;54","VIOLET",IF(V771="U18M&lt;24","BLEU",IF(V771="U18F&lt;24","ROUGE",IF(V771="U18M&lt;12","JAUNE",IF(V771="U18F&lt;12","ROUGE")))))))))))))))))))))))))))))))</f>
        <v>ORANGE</v>
      </c>
    </row>
    <row r="772" spans="1:23" x14ac:dyDescent="0.25">
      <c r="A772">
        <v>527291389</v>
      </c>
      <c r="B772" t="s">
        <v>28</v>
      </c>
      <c r="C772" t="s">
        <v>1225</v>
      </c>
      <c r="D772" t="s">
        <v>734</v>
      </c>
      <c r="E772" t="s">
        <v>31</v>
      </c>
      <c r="F772" t="s">
        <v>32</v>
      </c>
      <c r="G772">
        <v>14</v>
      </c>
      <c r="H772" s="21">
        <v>40539</v>
      </c>
      <c r="I772" t="s">
        <v>509</v>
      </c>
      <c r="J772">
        <v>54</v>
      </c>
      <c r="K772" s="21">
        <v>45536</v>
      </c>
      <c r="L772" t="s">
        <v>113</v>
      </c>
      <c r="T772" t="str">
        <f t="shared" si="49"/>
        <v>U14</v>
      </c>
      <c r="U772" t="str">
        <f t="shared" si="50"/>
        <v>&lt;54</v>
      </c>
      <c r="V772" t="str">
        <f t="shared" si="51"/>
        <v>U14M&lt;54</v>
      </c>
      <c r="W772" t="str">
        <f t="shared" si="52"/>
        <v>ROUGE</v>
      </c>
    </row>
    <row r="773" spans="1:23" x14ac:dyDescent="0.25">
      <c r="A773">
        <v>41339385</v>
      </c>
      <c r="B773" t="s">
        <v>38</v>
      </c>
      <c r="C773" t="s">
        <v>1226</v>
      </c>
      <c r="D773" t="s">
        <v>143</v>
      </c>
      <c r="E773" t="s">
        <v>39</v>
      </c>
      <c r="F773" t="s">
        <v>32</v>
      </c>
      <c r="G773">
        <v>10</v>
      </c>
      <c r="H773" s="21">
        <v>41885</v>
      </c>
      <c r="I773" t="s">
        <v>252</v>
      </c>
      <c r="J773">
        <v>54</v>
      </c>
      <c r="K773" s="21">
        <v>45276</v>
      </c>
      <c r="L773" t="s">
        <v>43</v>
      </c>
      <c r="T773" t="str">
        <f t="shared" si="49"/>
        <v>U10</v>
      </c>
      <c r="U773" t="str">
        <f t="shared" si="50"/>
        <v>&lt;54</v>
      </c>
      <c r="V773" t="str">
        <f t="shared" si="51"/>
        <v>U10F&lt;54</v>
      </c>
      <c r="W773" t="str">
        <f t="shared" si="52"/>
        <v>ORANGE</v>
      </c>
    </row>
    <row r="774" spans="1:23" x14ac:dyDescent="0.25">
      <c r="A774">
        <v>3311339</v>
      </c>
      <c r="B774" t="s">
        <v>28</v>
      </c>
      <c r="C774" t="s">
        <v>176</v>
      </c>
      <c r="D774" t="s">
        <v>119</v>
      </c>
      <c r="E774" t="s">
        <v>31</v>
      </c>
      <c r="F774" t="s">
        <v>32</v>
      </c>
      <c r="G774">
        <v>13</v>
      </c>
      <c r="H774" s="21">
        <v>40563</v>
      </c>
      <c r="I774" t="s">
        <v>448</v>
      </c>
      <c r="J774">
        <v>51.5</v>
      </c>
      <c r="K774" s="21">
        <v>45446</v>
      </c>
      <c r="L774" t="s">
        <v>62</v>
      </c>
      <c r="T774" t="str">
        <f t="shared" si="49"/>
        <v>U14</v>
      </c>
      <c r="U774" t="str">
        <f t="shared" si="50"/>
        <v>&lt;54</v>
      </c>
      <c r="V774" t="str">
        <f t="shared" si="51"/>
        <v>U14M&lt;54</v>
      </c>
      <c r="W774" t="str">
        <f t="shared" si="52"/>
        <v>ROUGE</v>
      </c>
    </row>
    <row r="775" spans="1:23" x14ac:dyDescent="0.25">
      <c r="A775">
        <v>526250344</v>
      </c>
      <c r="B775" t="s">
        <v>28</v>
      </c>
      <c r="C775" t="s">
        <v>661</v>
      </c>
      <c r="D775" t="s">
        <v>662</v>
      </c>
      <c r="E775" t="s">
        <v>31</v>
      </c>
      <c r="F775" t="s">
        <v>32</v>
      </c>
      <c r="G775">
        <v>19</v>
      </c>
      <c r="H775" s="21">
        <v>38705</v>
      </c>
      <c r="I775" t="s">
        <v>966</v>
      </c>
      <c r="J775">
        <v>21.5</v>
      </c>
      <c r="K775" s="21">
        <v>45564</v>
      </c>
      <c r="L775" t="s">
        <v>55</v>
      </c>
      <c r="T775" t="b">
        <f t="shared" si="49"/>
        <v>0</v>
      </c>
      <c r="U775" t="str">
        <f t="shared" si="50"/>
        <v>&lt;24</v>
      </c>
      <c r="V775" t="str">
        <f t="shared" si="51"/>
        <v>FAUXM&lt;24</v>
      </c>
      <c r="W775" t="b">
        <f t="shared" si="52"/>
        <v>0</v>
      </c>
    </row>
    <row r="776" spans="1:23" x14ac:dyDescent="0.25">
      <c r="A776">
        <v>517759376</v>
      </c>
      <c r="B776" t="s">
        <v>28</v>
      </c>
      <c r="C776" t="s">
        <v>900</v>
      </c>
      <c r="D776" t="s">
        <v>44</v>
      </c>
      <c r="E776" t="s">
        <v>31</v>
      </c>
      <c r="F776" t="s">
        <v>32</v>
      </c>
      <c r="G776">
        <v>16</v>
      </c>
      <c r="H776" s="21">
        <v>39542</v>
      </c>
      <c r="I776" t="s">
        <v>590</v>
      </c>
      <c r="J776">
        <v>54</v>
      </c>
      <c r="K776" s="21">
        <v>45067</v>
      </c>
      <c r="L776" t="s">
        <v>1273</v>
      </c>
      <c r="T776" t="str">
        <f t="shared" si="49"/>
        <v>U16</v>
      </c>
      <c r="U776" t="str">
        <f t="shared" si="50"/>
        <v>&lt;54</v>
      </c>
      <c r="V776" t="str">
        <f t="shared" si="51"/>
        <v>U16M&lt;54</v>
      </c>
      <c r="W776" t="str">
        <f t="shared" si="52"/>
        <v>ROUGE</v>
      </c>
    </row>
    <row r="777" spans="1:23" x14ac:dyDescent="0.25">
      <c r="A777">
        <v>535569332</v>
      </c>
      <c r="B777" t="s">
        <v>28</v>
      </c>
      <c r="C777" t="s">
        <v>433</v>
      </c>
      <c r="D777" t="s">
        <v>434</v>
      </c>
      <c r="E777" t="s">
        <v>31</v>
      </c>
      <c r="F777" t="s">
        <v>32</v>
      </c>
      <c r="G777">
        <v>14</v>
      </c>
      <c r="H777" s="21">
        <v>40477</v>
      </c>
      <c r="I777" t="s">
        <v>509</v>
      </c>
      <c r="J777">
        <v>19.100000000000001</v>
      </c>
      <c r="K777" s="21">
        <v>45571</v>
      </c>
      <c r="L777" t="s">
        <v>40</v>
      </c>
      <c r="T777" t="str">
        <f t="shared" si="49"/>
        <v>U14</v>
      </c>
      <c r="U777" t="str">
        <f t="shared" si="50"/>
        <v>&lt;24</v>
      </c>
      <c r="V777" t="str">
        <f t="shared" si="51"/>
        <v>U14M&lt;24</v>
      </c>
      <c r="W777" t="str">
        <f t="shared" si="52"/>
        <v>BLEU</v>
      </c>
    </row>
    <row r="778" spans="1:23" x14ac:dyDescent="0.25">
      <c r="A778">
        <v>531167372</v>
      </c>
      <c r="B778" t="s">
        <v>28</v>
      </c>
      <c r="C778" t="s">
        <v>901</v>
      </c>
      <c r="D778" t="s">
        <v>44</v>
      </c>
      <c r="E778" t="s">
        <v>31</v>
      </c>
      <c r="F778" t="s">
        <v>32</v>
      </c>
      <c r="G778">
        <v>9</v>
      </c>
      <c r="H778" s="21">
        <v>42006</v>
      </c>
      <c r="I778" t="s">
        <v>195</v>
      </c>
      <c r="J778">
        <v>48.9</v>
      </c>
      <c r="K778" s="21">
        <v>45607</v>
      </c>
      <c r="L778" t="s">
        <v>151</v>
      </c>
      <c r="T778" t="str">
        <f t="shared" si="49"/>
        <v>U10</v>
      </c>
      <c r="U778" t="str">
        <f t="shared" si="50"/>
        <v>&lt;54</v>
      </c>
      <c r="V778" t="str">
        <f t="shared" si="51"/>
        <v>U10M&lt;54</v>
      </c>
      <c r="W778" t="str">
        <f t="shared" si="52"/>
        <v>ORANGE</v>
      </c>
    </row>
    <row r="779" spans="1:23" x14ac:dyDescent="0.25">
      <c r="A779">
        <v>542522350</v>
      </c>
      <c r="B779" t="s">
        <v>28</v>
      </c>
      <c r="C779" t="s">
        <v>56</v>
      </c>
      <c r="D779" t="s">
        <v>57</v>
      </c>
      <c r="E779" t="s">
        <v>31</v>
      </c>
      <c r="F779" t="s">
        <v>32</v>
      </c>
      <c r="G779">
        <v>7</v>
      </c>
      <c r="H779" s="21">
        <v>43001</v>
      </c>
      <c r="I779" t="s">
        <v>33</v>
      </c>
      <c r="J779">
        <v>54</v>
      </c>
      <c r="K779" s="21">
        <v>45607</v>
      </c>
      <c r="L779" t="s">
        <v>43</v>
      </c>
      <c r="T779" t="str">
        <f t="shared" si="49"/>
        <v>U8</v>
      </c>
      <c r="U779" t="str">
        <f t="shared" si="50"/>
        <v>&lt;54</v>
      </c>
      <c r="V779" t="str">
        <f t="shared" si="51"/>
        <v>U8M&lt;54</v>
      </c>
      <c r="W779" t="str">
        <f t="shared" si="52"/>
        <v>ORANGE</v>
      </c>
    </row>
    <row r="780" spans="1:23" x14ac:dyDescent="0.25">
      <c r="A780">
        <v>529505331</v>
      </c>
      <c r="B780" t="s">
        <v>28</v>
      </c>
      <c r="C780" t="s">
        <v>56</v>
      </c>
      <c r="D780" t="s">
        <v>75</v>
      </c>
      <c r="E780" t="s">
        <v>31</v>
      </c>
      <c r="F780" t="s">
        <v>32</v>
      </c>
      <c r="G780">
        <v>14</v>
      </c>
      <c r="H780" s="21">
        <v>40299</v>
      </c>
      <c r="I780" t="s">
        <v>509</v>
      </c>
      <c r="J780">
        <v>25</v>
      </c>
      <c r="K780" s="21">
        <v>45557</v>
      </c>
      <c r="L780" t="s">
        <v>43</v>
      </c>
      <c r="T780" t="str">
        <f t="shared" si="49"/>
        <v>U14</v>
      </c>
      <c r="U780" t="str">
        <f t="shared" si="50"/>
        <v>&lt;54</v>
      </c>
      <c r="V780" t="str">
        <f t="shared" si="51"/>
        <v>U14M&lt;54</v>
      </c>
      <c r="W780" t="str">
        <f t="shared" si="52"/>
        <v>ROUGE</v>
      </c>
    </row>
    <row r="781" spans="1:23" x14ac:dyDescent="0.25">
      <c r="A781">
        <v>44212380</v>
      </c>
      <c r="B781" t="s">
        <v>28</v>
      </c>
      <c r="C781" t="s">
        <v>1227</v>
      </c>
      <c r="D781" t="s">
        <v>1228</v>
      </c>
      <c r="E781" t="s">
        <v>31</v>
      </c>
      <c r="F781" t="s">
        <v>32</v>
      </c>
      <c r="G781">
        <v>19</v>
      </c>
      <c r="H781" s="21">
        <v>38688</v>
      </c>
      <c r="I781" t="s">
        <v>966</v>
      </c>
      <c r="J781">
        <v>54</v>
      </c>
      <c r="K781" s="21">
        <v>45313</v>
      </c>
      <c r="L781" t="s">
        <v>388</v>
      </c>
      <c r="T781" t="b">
        <f t="shared" si="49"/>
        <v>0</v>
      </c>
      <c r="U781" t="str">
        <f t="shared" si="50"/>
        <v>&lt;54</v>
      </c>
      <c r="V781" t="str">
        <f t="shared" si="51"/>
        <v>FAUXM&lt;54</v>
      </c>
      <c r="W781" t="b">
        <f t="shared" si="52"/>
        <v>0</v>
      </c>
    </row>
    <row r="782" spans="1:23" x14ac:dyDescent="0.25">
      <c r="A782">
        <v>540575360</v>
      </c>
      <c r="B782" t="s">
        <v>28</v>
      </c>
      <c r="C782" t="s">
        <v>902</v>
      </c>
      <c r="D782" t="s">
        <v>76</v>
      </c>
      <c r="E782" t="s">
        <v>31</v>
      </c>
      <c r="F782" t="s">
        <v>32</v>
      </c>
      <c r="G782">
        <v>11</v>
      </c>
      <c r="H782" s="21">
        <v>41599</v>
      </c>
      <c r="I782" t="s">
        <v>314</v>
      </c>
      <c r="J782">
        <v>54</v>
      </c>
      <c r="K782" s="21">
        <v>45406</v>
      </c>
      <c r="L782" t="s">
        <v>65</v>
      </c>
      <c r="T782" t="str">
        <f t="shared" si="49"/>
        <v>U12</v>
      </c>
      <c r="U782" t="str">
        <f t="shared" si="50"/>
        <v>&lt;54</v>
      </c>
      <c r="V782" t="str">
        <f t="shared" si="51"/>
        <v>U12M&lt;54</v>
      </c>
      <c r="W782" t="str">
        <f t="shared" si="52"/>
        <v>VIOLET</v>
      </c>
    </row>
    <row r="783" spans="1:23" x14ac:dyDescent="0.25">
      <c r="A783">
        <v>42021288</v>
      </c>
      <c r="B783" t="s">
        <v>28</v>
      </c>
      <c r="C783" t="s">
        <v>493</v>
      </c>
      <c r="D783" t="s">
        <v>80</v>
      </c>
      <c r="E783" t="s">
        <v>31</v>
      </c>
      <c r="F783" t="s">
        <v>32</v>
      </c>
      <c r="G783">
        <v>15</v>
      </c>
      <c r="H783" s="21">
        <v>39906</v>
      </c>
      <c r="I783" t="s">
        <v>551</v>
      </c>
      <c r="J783">
        <v>54</v>
      </c>
      <c r="K783" s="21">
        <v>44373</v>
      </c>
      <c r="L783" t="s">
        <v>40</v>
      </c>
      <c r="T783" t="str">
        <f t="shared" si="49"/>
        <v>U16</v>
      </c>
      <c r="U783" t="str">
        <f t="shared" si="50"/>
        <v>&lt;54</v>
      </c>
      <c r="V783" t="str">
        <f t="shared" si="51"/>
        <v>U16M&lt;54</v>
      </c>
      <c r="W783" t="str">
        <f t="shared" si="52"/>
        <v>ROUGE</v>
      </c>
    </row>
    <row r="784" spans="1:23" x14ac:dyDescent="0.25">
      <c r="A784">
        <v>3766367</v>
      </c>
      <c r="B784" t="s">
        <v>28</v>
      </c>
      <c r="C784" t="s">
        <v>177</v>
      </c>
      <c r="D784" t="s">
        <v>178</v>
      </c>
      <c r="E784" t="s">
        <v>31</v>
      </c>
      <c r="F784" t="s">
        <v>32</v>
      </c>
      <c r="G784">
        <v>10</v>
      </c>
      <c r="H784" s="21">
        <v>41876</v>
      </c>
      <c r="I784" t="s">
        <v>252</v>
      </c>
      <c r="J784">
        <v>54</v>
      </c>
      <c r="K784" s="21">
        <v>45446</v>
      </c>
      <c r="L784" t="s">
        <v>62</v>
      </c>
      <c r="T784" t="str">
        <f t="shared" si="49"/>
        <v>U10</v>
      </c>
      <c r="U784" t="str">
        <f t="shared" si="50"/>
        <v>&lt;54</v>
      </c>
      <c r="V784" t="str">
        <f t="shared" si="51"/>
        <v>U10M&lt;54</v>
      </c>
      <c r="W784" t="str">
        <f t="shared" si="52"/>
        <v>ORANGE</v>
      </c>
    </row>
    <row r="785" spans="1:23" x14ac:dyDescent="0.25">
      <c r="A785">
        <v>516254378</v>
      </c>
      <c r="B785" t="s">
        <v>28</v>
      </c>
      <c r="C785" t="s">
        <v>903</v>
      </c>
      <c r="D785" t="s">
        <v>115</v>
      </c>
      <c r="E785" t="s">
        <v>31</v>
      </c>
      <c r="F785" t="s">
        <v>32</v>
      </c>
      <c r="G785">
        <v>13</v>
      </c>
      <c r="H785" s="21">
        <v>40908</v>
      </c>
      <c r="I785" t="s">
        <v>448</v>
      </c>
      <c r="J785">
        <v>49.5</v>
      </c>
      <c r="K785" s="21">
        <v>45525</v>
      </c>
      <c r="L785" t="s">
        <v>46</v>
      </c>
      <c r="T785" t="str">
        <f t="shared" si="49"/>
        <v>U14</v>
      </c>
      <c r="U785" t="str">
        <f t="shared" si="50"/>
        <v>&lt;54</v>
      </c>
      <c r="V785" t="str">
        <f t="shared" si="51"/>
        <v>U14M&lt;54</v>
      </c>
      <c r="W785" t="str">
        <f t="shared" si="52"/>
        <v>ROUGE</v>
      </c>
    </row>
    <row r="786" spans="1:23" x14ac:dyDescent="0.25">
      <c r="A786">
        <v>533866372</v>
      </c>
      <c r="B786" t="s">
        <v>28</v>
      </c>
      <c r="C786" t="s">
        <v>435</v>
      </c>
      <c r="D786" t="s">
        <v>784</v>
      </c>
      <c r="E786" t="s">
        <v>31</v>
      </c>
      <c r="F786" t="s">
        <v>32</v>
      </c>
      <c r="G786">
        <v>7</v>
      </c>
      <c r="H786" s="21">
        <v>42842</v>
      </c>
      <c r="I786" t="s">
        <v>33</v>
      </c>
      <c r="J786">
        <v>54</v>
      </c>
      <c r="K786" s="21">
        <v>45189</v>
      </c>
      <c r="L786" t="s">
        <v>34</v>
      </c>
      <c r="T786" t="str">
        <f t="shared" si="49"/>
        <v>U8</v>
      </c>
      <c r="U786" t="str">
        <f t="shared" si="50"/>
        <v>&lt;54</v>
      </c>
      <c r="V786" t="str">
        <f t="shared" si="51"/>
        <v>U8M&lt;54</v>
      </c>
      <c r="W786" t="str">
        <f t="shared" si="52"/>
        <v>ORANGE</v>
      </c>
    </row>
    <row r="787" spans="1:23" x14ac:dyDescent="0.25">
      <c r="A787">
        <v>3999295</v>
      </c>
      <c r="B787" t="s">
        <v>28</v>
      </c>
      <c r="C787" t="s">
        <v>435</v>
      </c>
      <c r="D787" t="s">
        <v>181</v>
      </c>
      <c r="E787" t="s">
        <v>31</v>
      </c>
      <c r="F787" t="s">
        <v>32</v>
      </c>
      <c r="G787">
        <v>14</v>
      </c>
      <c r="H787" s="21">
        <v>40304</v>
      </c>
      <c r="I787" t="s">
        <v>509</v>
      </c>
      <c r="J787">
        <v>17.100000000000001</v>
      </c>
      <c r="K787" s="21">
        <v>45494</v>
      </c>
      <c r="L787" t="s">
        <v>40</v>
      </c>
      <c r="T787" t="str">
        <f t="shared" si="49"/>
        <v>U14</v>
      </c>
      <c r="U787" t="str">
        <f t="shared" si="50"/>
        <v>&lt;24</v>
      </c>
      <c r="V787" t="str">
        <f t="shared" si="51"/>
        <v>U14M&lt;24</v>
      </c>
      <c r="W787" t="str">
        <f t="shared" si="52"/>
        <v>BLEU</v>
      </c>
    </row>
    <row r="788" spans="1:23" x14ac:dyDescent="0.25">
      <c r="A788">
        <v>522662371</v>
      </c>
      <c r="B788" t="s">
        <v>38</v>
      </c>
      <c r="C788" t="s">
        <v>904</v>
      </c>
      <c r="D788" t="s">
        <v>432</v>
      </c>
      <c r="E788" t="s">
        <v>39</v>
      </c>
      <c r="F788" t="s">
        <v>32</v>
      </c>
      <c r="G788">
        <v>14</v>
      </c>
      <c r="H788" s="21">
        <v>40460</v>
      </c>
      <c r="I788" t="s">
        <v>509</v>
      </c>
      <c r="J788">
        <v>49.8</v>
      </c>
      <c r="K788" s="21">
        <v>45458</v>
      </c>
      <c r="L788" t="s">
        <v>55</v>
      </c>
      <c r="T788" t="str">
        <f t="shared" si="49"/>
        <v>U14</v>
      </c>
      <c r="U788" t="str">
        <f t="shared" si="50"/>
        <v>&lt;54</v>
      </c>
      <c r="V788" t="str">
        <f t="shared" si="51"/>
        <v>U14F&lt;54</v>
      </c>
      <c r="W788" t="str">
        <f t="shared" si="52"/>
        <v>VIOLET</v>
      </c>
    </row>
    <row r="789" spans="1:23" x14ac:dyDescent="0.25">
      <c r="A789">
        <v>528040308</v>
      </c>
      <c r="B789" t="s">
        <v>47</v>
      </c>
      <c r="C789" t="s">
        <v>585</v>
      </c>
      <c r="D789" t="s">
        <v>246</v>
      </c>
      <c r="E789" t="s">
        <v>39</v>
      </c>
      <c r="F789" t="s">
        <v>32</v>
      </c>
      <c r="G789">
        <v>17</v>
      </c>
      <c r="H789" s="21">
        <v>39201</v>
      </c>
      <c r="I789" t="s">
        <v>642</v>
      </c>
      <c r="J789">
        <v>36.200000000000003</v>
      </c>
      <c r="K789" s="21">
        <v>45059</v>
      </c>
      <c r="L789" t="s">
        <v>151</v>
      </c>
      <c r="T789" t="str">
        <f t="shared" si="49"/>
        <v>U18</v>
      </c>
      <c r="U789" t="str">
        <f t="shared" si="50"/>
        <v>&lt;54</v>
      </c>
      <c r="V789" t="str">
        <f t="shared" si="51"/>
        <v>U18F&lt;54</v>
      </c>
      <c r="W789" t="str">
        <f t="shared" si="52"/>
        <v>VIOLET</v>
      </c>
    </row>
    <row r="790" spans="1:23" x14ac:dyDescent="0.25">
      <c r="A790">
        <v>534254389</v>
      </c>
      <c r="B790" t="s">
        <v>28</v>
      </c>
      <c r="C790" t="s">
        <v>585</v>
      </c>
      <c r="D790" t="s">
        <v>119</v>
      </c>
      <c r="E790" t="s">
        <v>31</v>
      </c>
      <c r="F790" t="s">
        <v>32</v>
      </c>
      <c r="G790">
        <v>7</v>
      </c>
      <c r="H790" s="21">
        <v>42781</v>
      </c>
      <c r="I790" t="s">
        <v>33</v>
      </c>
      <c r="J790">
        <v>54</v>
      </c>
      <c r="K790" s="21">
        <v>45567</v>
      </c>
      <c r="L790" t="s">
        <v>55</v>
      </c>
      <c r="T790" t="str">
        <f t="shared" si="49"/>
        <v>U8</v>
      </c>
      <c r="U790" t="str">
        <f t="shared" si="50"/>
        <v>&lt;54</v>
      </c>
      <c r="V790" t="str">
        <f t="shared" si="51"/>
        <v>U8M&lt;54</v>
      </c>
      <c r="W790" t="str">
        <f t="shared" si="52"/>
        <v>ORANGE</v>
      </c>
    </row>
    <row r="791" spans="1:23" x14ac:dyDescent="0.25">
      <c r="A791">
        <v>520464348</v>
      </c>
      <c r="B791" t="s">
        <v>28</v>
      </c>
      <c r="C791" t="s">
        <v>179</v>
      </c>
      <c r="D791" t="s">
        <v>76</v>
      </c>
      <c r="E791" t="s">
        <v>31</v>
      </c>
      <c r="F791" t="s">
        <v>32</v>
      </c>
      <c r="G791">
        <v>10</v>
      </c>
      <c r="H791" s="21">
        <v>41678</v>
      </c>
      <c r="I791" t="s">
        <v>252</v>
      </c>
      <c r="J791">
        <v>23.6</v>
      </c>
      <c r="K791" s="21">
        <v>45607</v>
      </c>
      <c r="L791" t="s">
        <v>34</v>
      </c>
      <c r="T791" t="str">
        <f t="shared" si="49"/>
        <v>U10</v>
      </c>
      <c r="U791" t="str">
        <f t="shared" si="50"/>
        <v>&lt;24</v>
      </c>
      <c r="V791" t="str">
        <f t="shared" si="51"/>
        <v>U10M&lt;24</v>
      </c>
      <c r="W791" t="str">
        <f t="shared" si="52"/>
        <v>ROUGE</v>
      </c>
    </row>
    <row r="792" spans="1:23" x14ac:dyDescent="0.25">
      <c r="A792">
        <v>527732296</v>
      </c>
      <c r="B792" t="s">
        <v>28</v>
      </c>
      <c r="C792" t="s">
        <v>436</v>
      </c>
      <c r="D792" t="s">
        <v>79</v>
      </c>
      <c r="E792" t="s">
        <v>31</v>
      </c>
      <c r="F792" t="s">
        <v>32</v>
      </c>
      <c r="G792">
        <v>14</v>
      </c>
      <c r="H792" s="21">
        <v>40228</v>
      </c>
      <c r="I792" t="s">
        <v>509</v>
      </c>
      <c r="J792">
        <v>4.2</v>
      </c>
      <c r="K792" s="21">
        <v>45591</v>
      </c>
      <c r="L792" t="s">
        <v>40</v>
      </c>
      <c r="T792" t="str">
        <f t="shared" si="49"/>
        <v>U14</v>
      </c>
      <c r="U792" t="str">
        <f t="shared" si="50"/>
        <v>&lt;12</v>
      </c>
      <c r="V792" t="str">
        <f t="shared" si="51"/>
        <v>U14M&lt;12</v>
      </c>
      <c r="W792" t="str">
        <f t="shared" si="52"/>
        <v>JAUNE</v>
      </c>
    </row>
    <row r="793" spans="1:23" x14ac:dyDescent="0.25">
      <c r="A793">
        <v>522604344</v>
      </c>
      <c r="B793" t="s">
        <v>47</v>
      </c>
      <c r="C793" t="s">
        <v>120</v>
      </c>
      <c r="D793" t="s">
        <v>121</v>
      </c>
      <c r="E793" t="s">
        <v>39</v>
      </c>
      <c r="F793" t="s">
        <v>32</v>
      </c>
      <c r="G793">
        <v>9</v>
      </c>
      <c r="H793" s="21">
        <v>42038</v>
      </c>
      <c r="I793" t="s">
        <v>195</v>
      </c>
      <c r="J793">
        <v>54</v>
      </c>
      <c r="K793" s="21">
        <v>45465</v>
      </c>
      <c r="L793" t="s">
        <v>34</v>
      </c>
      <c r="T793" t="str">
        <f t="shared" si="49"/>
        <v>U10</v>
      </c>
      <c r="U793" t="str">
        <f t="shared" si="50"/>
        <v>&lt;54</v>
      </c>
      <c r="V793" t="str">
        <f t="shared" si="51"/>
        <v>U10F&lt;54</v>
      </c>
      <c r="W793" t="str">
        <f t="shared" si="52"/>
        <v>ORANGE</v>
      </c>
    </row>
    <row r="794" spans="1:23" x14ac:dyDescent="0.25">
      <c r="A794">
        <v>3520345</v>
      </c>
      <c r="B794" t="s">
        <v>38</v>
      </c>
      <c r="C794" t="s">
        <v>120</v>
      </c>
      <c r="D794" t="s">
        <v>299</v>
      </c>
      <c r="E794" t="s">
        <v>39</v>
      </c>
      <c r="F794" t="s">
        <v>32</v>
      </c>
      <c r="G794">
        <v>12</v>
      </c>
      <c r="H794" s="21">
        <v>41239</v>
      </c>
      <c r="I794" t="s">
        <v>381</v>
      </c>
      <c r="J794">
        <v>43.7</v>
      </c>
      <c r="K794" s="21">
        <v>45465</v>
      </c>
      <c r="L794" t="s">
        <v>34</v>
      </c>
      <c r="T794" t="str">
        <f t="shared" si="49"/>
        <v>U12</v>
      </c>
      <c r="U794" t="str">
        <f t="shared" si="50"/>
        <v>&lt;54</v>
      </c>
      <c r="V794" t="str">
        <f t="shared" si="51"/>
        <v>U12F&lt;54</v>
      </c>
      <c r="W794" t="str">
        <f t="shared" si="52"/>
        <v>VIOLET</v>
      </c>
    </row>
    <row r="795" spans="1:23" x14ac:dyDescent="0.25">
      <c r="A795">
        <v>526592387</v>
      </c>
      <c r="B795" t="s">
        <v>28</v>
      </c>
      <c r="C795" t="s">
        <v>1229</v>
      </c>
      <c r="D795" t="s">
        <v>333</v>
      </c>
      <c r="E795" t="s">
        <v>31</v>
      </c>
      <c r="F795" t="s">
        <v>32</v>
      </c>
      <c r="G795">
        <v>11</v>
      </c>
      <c r="H795" s="21">
        <v>41497</v>
      </c>
      <c r="I795" t="s">
        <v>314</v>
      </c>
      <c r="J795">
        <v>54</v>
      </c>
      <c r="K795" s="21">
        <v>45528</v>
      </c>
      <c r="L795" t="s">
        <v>151</v>
      </c>
      <c r="T795" t="str">
        <f t="shared" si="49"/>
        <v>U12</v>
      </c>
      <c r="U795" t="str">
        <f t="shared" si="50"/>
        <v>&lt;54</v>
      </c>
      <c r="V795" t="str">
        <f t="shared" si="51"/>
        <v>U12M&lt;54</v>
      </c>
      <c r="W795" t="str">
        <f t="shared" si="52"/>
        <v>VIOLET</v>
      </c>
    </row>
    <row r="796" spans="1:23" x14ac:dyDescent="0.25">
      <c r="A796">
        <v>540258382</v>
      </c>
      <c r="B796" t="s">
        <v>28</v>
      </c>
      <c r="C796" t="s">
        <v>1230</v>
      </c>
      <c r="D796" t="s">
        <v>1231</v>
      </c>
      <c r="E796" t="s">
        <v>31</v>
      </c>
      <c r="F796" t="s">
        <v>32</v>
      </c>
      <c r="G796">
        <v>9</v>
      </c>
      <c r="H796" s="21">
        <v>42317</v>
      </c>
      <c r="I796" t="s">
        <v>195</v>
      </c>
      <c r="J796">
        <v>54</v>
      </c>
      <c r="K796" s="21">
        <v>45292</v>
      </c>
      <c r="L796" t="s">
        <v>65</v>
      </c>
      <c r="T796" t="str">
        <f t="shared" si="49"/>
        <v>U10</v>
      </c>
      <c r="U796" t="str">
        <f t="shared" si="50"/>
        <v>&lt;54</v>
      </c>
      <c r="V796" t="str">
        <f t="shared" si="51"/>
        <v>U10M&lt;54</v>
      </c>
      <c r="W796" t="str">
        <f t="shared" si="52"/>
        <v>ORANGE</v>
      </c>
    </row>
    <row r="797" spans="1:23" x14ac:dyDescent="0.25">
      <c r="A797">
        <v>530978284</v>
      </c>
      <c r="B797" t="s">
        <v>28</v>
      </c>
      <c r="C797" t="s">
        <v>437</v>
      </c>
      <c r="D797" t="s">
        <v>225</v>
      </c>
      <c r="E797" t="s">
        <v>31</v>
      </c>
      <c r="F797" t="s">
        <v>32</v>
      </c>
      <c r="G797">
        <v>20</v>
      </c>
      <c r="H797" s="21">
        <v>38120</v>
      </c>
      <c r="I797" t="s">
        <v>966</v>
      </c>
      <c r="J797">
        <v>46.3</v>
      </c>
      <c r="K797" s="21">
        <v>45437</v>
      </c>
      <c r="L797" t="s">
        <v>600</v>
      </c>
      <c r="T797" t="b">
        <f t="shared" si="49"/>
        <v>0</v>
      </c>
      <c r="U797" t="str">
        <f t="shared" si="50"/>
        <v>&lt;54</v>
      </c>
      <c r="V797" t="str">
        <f t="shared" si="51"/>
        <v>FAUXM&lt;54</v>
      </c>
      <c r="W797" t="b">
        <f t="shared" si="52"/>
        <v>0</v>
      </c>
    </row>
    <row r="798" spans="1:23" x14ac:dyDescent="0.25">
      <c r="A798">
        <v>521863343</v>
      </c>
      <c r="B798" t="s">
        <v>28</v>
      </c>
      <c r="C798" t="s">
        <v>437</v>
      </c>
      <c r="D798" t="s">
        <v>438</v>
      </c>
      <c r="E798" t="s">
        <v>31</v>
      </c>
      <c r="F798" t="s">
        <v>32</v>
      </c>
      <c r="G798">
        <v>14</v>
      </c>
      <c r="H798" s="21">
        <v>40352</v>
      </c>
      <c r="I798" t="s">
        <v>509</v>
      </c>
      <c r="J798">
        <v>54</v>
      </c>
      <c r="K798" s="21">
        <v>45427</v>
      </c>
      <c r="L798" t="s">
        <v>34</v>
      </c>
      <c r="T798" t="str">
        <f t="shared" si="49"/>
        <v>U14</v>
      </c>
      <c r="U798" t="str">
        <f t="shared" si="50"/>
        <v>&lt;54</v>
      </c>
      <c r="V798" t="str">
        <f t="shared" si="51"/>
        <v>U14M&lt;54</v>
      </c>
      <c r="W798" t="str">
        <f t="shared" si="52"/>
        <v>ROUGE</v>
      </c>
    </row>
    <row r="799" spans="1:23" x14ac:dyDescent="0.25">
      <c r="A799">
        <v>536888361</v>
      </c>
      <c r="B799" t="s">
        <v>28</v>
      </c>
      <c r="C799" t="s">
        <v>709</v>
      </c>
      <c r="D799" t="s">
        <v>76</v>
      </c>
      <c r="E799" t="s">
        <v>31</v>
      </c>
      <c r="F799" t="s">
        <v>32</v>
      </c>
      <c r="G799">
        <v>13</v>
      </c>
      <c r="H799" s="21">
        <v>40874</v>
      </c>
      <c r="I799" t="s">
        <v>448</v>
      </c>
      <c r="J799">
        <v>42.8</v>
      </c>
      <c r="K799" s="21">
        <v>45533</v>
      </c>
      <c r="L799" t="s">
        <v>46</v>
      </c>
      <c r="T799" t="str">
        <f t="shared" si="49"/>
        <v>U14</v>
      </c>
      <c r="U799" t="str">
        <f t="shared" si="50"/>
        <v>&lt;54</v>
      </c>
      <c r="V799" t="str">
        <f t="shared" si="51"/>
        <v>U14M&lt;54</v>
      </c>
      <c r="W799" t="str">
        <f t="shared" si="52"/>
        <v>ROUGE</v>
      </c>
    </row>
    <row r="800" spans="1:23" x14ac:dyDescent="0.25">
      <c r="A800">
        <v>526051372</v>
      </c>
      <c r="B800" t="s">
        <v>28</v>
      </c>
      <c r="C800" t="s">
        <v>905</v>
      </c>
      <c r="D800" t="s">
        <v>662</v>
      </c>
      <c r="E800" t="s">
        <v>31</v>
      </c>
      <c r="F800" t="s">
        <v>32</v>
      </c>
      <c r="G800">
        <v>12</v>
      </c>
      <c r="H800" s="21">
        <v>41028</v>
      </c>
      <c r="I800" t="s">
        <v>381</v>
      </c>
      <c r="J800">
        <v>43.3</v>
      </c>
      <c r="K800" s="21">
        <v>45455</v>
      </c>
      <c r="L800" t="s">
        <v>55</v>
      </c>
      <c r="T800" t="str">
        <f t="shared" si="49"/>
        <v>U12</v>
      </c>
      <c r="U800" t="str">
        <f t="shared" si="50"/>
        <v>&lt;54</v>
      </c>
      <c r="V800" t="str">
        <f t="shared" si="51"/>
        <v>U12M&lt;54</v>
      </c>
      <c r="W800" t="str">
        <f t="shared" si="52"/>
        <v>VIOLET</v>
      </c>
    </row>
    <row r="801" spans="1:23" x14ac:dyDescent="0.25">
      <c r="A801">
        <v>542823374</v>
      </c>
      <c r="B801" t="s">
        <v>28</v>
      </c>
      <c r="C801" t="s">
        <v>906</v>
      </c>
      <c r="D801" t="s">
        <v>124</v>
      </c>
      <c r="E801" t="s">
        <v>31</v>
      </c>
      <c r="F801" t="s">
        <v>32</v>
      </c>
      <c r="G801">
        <v>9</v>
      </c>
      <c r="H801" s="21">
        <v>42172</v>
      </c>
      <c r="I801" t="s">
        <v>195</v>
      </c>
      <c r="J801">
        <v>54</v>
      </c>
      <c r="K801" s="21">
        <v>45241</v>
      </c>
      <c r="L801" t="s">
        <v>113</v>
      </c>
      <c r="T801" t="str">
        <f t="shared" si="49"/>
        <v>U10</v>
      </c>
      <c r="U801" t="str">
        <f t="shared" si="50"/>
        <v>&lt;54</v>
      </c>
      <c r="V801" t="str">
        <f t="shared" si="51"/>
        <v>U10M&lt;54</v>
      </c>
      <c r="W801" t="str">
        <f t="shared" si="52"/>
        <v>ORANGE</v>
      </c>
    </row>
    <row r="802" spans="1:23" x14ac:dyDescent="0.25">
      <c r="A802">
        <v>536195369</v>
      </c>
      <c r="B802" t="s">
        <v>28</v>
      </c>
      <c r="C802" t="s">
        <v>1232</v>
      </c>
      <c r="D802" t="s">
        <v>127</v>
      </c>
      <c r="E802" t="s">
        <v>31</v>
      </c>
      <c r="F802" t="s">
        <v>32</v>
      </c>
      <c r="G802">
        <v>16</v>
      </c>
      <c r="H802" s="21">
        <v>39589</v>
      </c>
      <c r="I802" t="s">
        <v>590</v>
      </c>
      <c r="J802">
        <v>54</v>
      </c>
      <c r="K802" s="21">
        <v>44846</v>
      </c>
      <c r="L802" t="s">
        <v>34</v>
      </c>
      <c r="T802" t="str">
        <f t="shared" si="49"/>
        <v>U16</v>
      </c>
      <c r="U802" t="str">
        <f t="shared" si="50"/>
        <v>&lt;54</v>
      </c>
      <c r="V802" t="str">
        <f t="shared" si="51"/>
        <v>U16M&lt;54</v>
      </c>
      <c r="W802" t="str">
        <f t="shared" si="52"/>
        <v>ROUGE</v>
      </c>
    </row>
    <row r="803" spans="1:23" x14ac:dyDescent="0.25">
      <c r="A803">
        <v>41983372</v>
      </c>
      <c r="B803" t="s">
        <v>28</v>
      </c>
      <c r="C803" t="s">
        <v>907</v>
      </c>
      <c r="D803" t="s">
        <v>44</v>
      </c>
      <c r="E803" t="s">
        <v>31</v>
      </c>
      <c r="F803" t="s">
        <v>32</v>
      </c>
      <c r="G803">
        <v>17</v>
      </c>
      <c r="H803" s="21">
        <v>39208</v>
      </c>
      <c r="I803" t="s">
        <v>639</v>
      </c>
      <c r="J803">
        <v>44.1</v>
      </c>
      <c r="K803" s="21">
        <v>45024</v>
      </c>
      <c r="L803" t="s">
        <v>40</v>
      </c>
      <c r="T803" t="str">
        <f t="shared" si="49"/>
        <v>U18</v>
      </c>
      <c r="U803" t="str">
        <f t="shared" si="50"/>
        <v>&lt;54</v>
      </c>
      <c r="V803" t="str">
        <f t="shared" si="51"/>
        <v>U18M&lt;54</v>
      </c>
      <c r="W803" t="str">
        <f t="shared" si="52"/>
        <v>ROUGE</v>
      </c>
    </row>
    <row r="804" spans="1:23" x14ac:dyDescent="0.25">
      <c r="A804">
        <v>527761371</v>
      </c>
      <c r="B804" t="s">
        <v>28</v>
      </c>
      <c r="C804" t="s">
        <v>908</v>
      </c>
      <c r="D804" t="s">
        <v>181</v>
      </c>
      <c r="E804" t="s">
        <v>31</v>
      </c>
      <c r="F804" t="s">
        <v>32</v>
      </c>
      <c r="G804">
        <v>17</v>
      </c>
      <c r="H804" s="21">
        <v>39380</v>
      </c>
      <c r="I804" t="s">
        <v>639</v>
      </c>
      <c r="J804">
        <v>43.5</v>
      </c>
      <c r="K804" s="21">
        <v>45501</v>
      </c>
      <c r="L804" t="s">
        <v>46</v>
      </c>
      <c r="T804" t="str">
        <f t="shared" si="49"/>
        <v>U18</v>
      </c>
      <c r="U804" t="str">
        <f t="shared" si="50"/>
        <v>&lt;54</v>
      </c>
      <c r="V804" t="str">
        <f t="shared" si="51"/>
        <v>U18M&lt;54</v>
      </c>
      <c r="W804" t="str">
        <f t="shared" si="52"/>
        <v>ROUGE</v>
      </c>
    </row>
    <row r="805" spans="1:23" x14ac:dyDescent="0.25">
      <c r="A805">
        <v>512308362</v>
      </c>
      <c r="B805" t="s">
        <v>28</v>
      </c>
      <c r="C805" t="s">
        <v>180</v>
      </c>
      <c r="D805" t="s">
        <v>181</v>
      </c>
      <c r="E805" t="s">
        <v>31</v>
      </c>
      <c r="F805" t="s">
        <v>32</v>
      </c>
      <c r="G805">
        <v>10</v>
      </c>
      <c r="H805" s="21">
        <v>41853</v>
      </c>
      <c r="I805" t="s">
        <v>252</v>
      </c>
      <c r="J805">
        <v>54</v>
      </c>
      <c r="K805" s="21">
        <v>44657</v>
      </c>
      <c r="L805" t="s">
        <v>43</v>
      </c>
      <c r="T805" t="str">
        <f t="shared" si="49"/>
        <v>U10</v>
      </c>
      <c r="U805" t="str">
        <f t="shared" si="50"/>
        <v>&lt;54</v>
      </c>
      <c r="V805" t="str">
        <f t="shared" si="51"/>
        <v>U10M&lt;54</v>
      </c>
      <c r="W805" t="str">
        <f t="shared" si="52"/>
        <v>ORANGE</v>
      </c>
    </row>
    <row r="806" spans="1:23" x14ac:dyDescent="0.25">
      <c r="A806">
        <v>535184337</v>
      </c>
      <c r="B806" t="s">
        <v>38</v>
      </c>
      <c r="C806" t="s">
        <v>122</v>
      </c>
      <c r="D806" t="s">
        <v>123</v>
      </c>
      <c r="E806" t="s">
        <v>39</v>
      </c>
      <c r="F806" t="s">
        <v>32</v>
      </c>
      <c r="G806">
        <v>9</v>
      </c>
      <c r="H806" s="21">
        <v>42100</v>
      </c>
      <c r="I806" t="s">
        <v>195</v>
      </c>
      <c r="J806">
        <v>47.5</v>
      </c>
      <c r="K806" s="21">
        <v>45402</v>
      </c>
      <c r="L806" t="s">
        <v>46</v>
      </c>
      <c r="T806" t="str">
        <f t="shared" si="49"/>
        <v>U10</v>
      </c>
      <c r="U806" t="str">
        <f t="shared" si="50"/>
        <v>&lt;54</v>
      </c>
      <c r="V806" t="str">
        <f t="shared" si="51"/>
        <v>U10F&lt;54</v>
      </c>
      <c r="W806" t="str">
        <f t="shared" si="52"/>
        <v>ORANGE</v>
      </c>
    </row>
    <row r="807" spans="1:23" x14ac:dyDescent="0.25">
      <c r="A807">
        <v>535185336</v>
      </c>
      <c r="B807" t="s">
        <v>28</v>
      </c>
      <c r="C807" t="s">
        <v>122</v>
      </c>
      <c r="D807" t="s">
        <v>44</v>
      </c>
      <c r="E807" t="s">
        <v>31</v>
      </c>
      <c r="F807" t="s">
        <v>32</v>
      </c>
      <c r="G807">
        <v>9</v>
      </c>
      <c r="H807" s="21">
        <v>42100</v>
      </c>
      <c r="I807" t="s">
        <v>195</v>
      </c>
      <c r="J807">
        <v>37.4</v>
      </c>
      <c r="K807" s="21">
        <v>45437</v>
      </c>
      <c r="L807" t="s">
        <v>46</v>
      </c>
      <c r="T807" t="str">
        <f t="shared" si="49"/>
        <v>U10</v>
      </c>
      <c r="U807" t="str">
        <f t="shared" si="50"/>
        <v>&lt;54</v>
      </c>
      <c r="V807" t="str">
        <f t="shared" si="51"/>
        <v>U10M&lt;54</v>
      </c>
      <c r="W807" t="str">
        <f t="shared" si="52"/>
        <v>ORANGE</v>
      </c>
    </row>
    <row r="808" spans="1:23" x14ac:dyDescent="0.25">
      <c r="A808">
        <v>531293388</v>
      </c>
      <c r="B808" t="s">
        <v>28</v>
      </c>
      <c r="C808" t="s">
        <v>1233</v>
      </c>
      <c r="D808" t="s">
        <v>83</v>
      </c>
      <c r="E808" t="s">
        <v>31</v>
      </c>
      <c r="F808" t="s">
        <v>32</v>
      </c>
      <c r="G808">
        <v>11</v>
      </c>
      <c r="H808" s="21">
        <v>41337</v>
      </c>
      <c r="I808" t="s">
        <v>314</v>
      </c>
      <c r="J808">
        <v>54</v>
      </c>
      <c r="K808" s="21">
        <v>45554</v>
      </c>
      <c r="L808" t="s">
        <v>151</v>
      </c>
      <c r="T808" t="str">
        <f t="shared" si="49"/>
        <v>U12</v>
      </c>
      <c r="U808" t="str">
        <f t="shared" si="50"/>
        <v>&lt;54</v>
      </c>
      <c r="V808" t="str">
        <f t="shared" si="51"/>
        <v>U12M&lt;54</v>
      </c>
      <c r="W808" t="str">
        <f t="shared" si="52"/>
        <v>VIOLET</v>
      </c>
    </row>
    <row r="809" spans="1:23" x14ac:dyDescent="0.25">
      <c r="A809">
        <v>44144278</v>
      </c>
      <c r="B809" t="s">
        <v>28</v>
      </c>
      <c r="C809" t="s">
        <v>1233</v>
      </c>
      <c r="D809" t="s">
        <v>611</v>
      </c>
      <c r="E809" t="s">
        <v>31</v>
      </c>
      <c r="F809" t="s">
        <v>32</v>
      </c>
      <c r="G809">
        <v>20</v>
      </c>
      <c r="H809" s="21">
        <v>38056</v>
      </c>
      <c r="I809" t="s">
        <v>966</v>
      </c>
      <c r="J809">
        <v>52.9</v>
      </c>
      <c r="K809" s="21">
        <v>42672</v>
      </c>
      <c r="L809" t="s">
        <v>40</v>
      </c>
      <c r="T809" t="b">
        <f t="shared" si="49"/>
        <v>0</v>
      </c>
      <c r="U809" t="str">
        <f t="shared" si="50"/>
        <v>&lt;54</v>
      </c>
      <c r="V809" t="str">
        <f t="shared" si="51"/>
        <v>FAUXM&lt;54</v>
      </c>
      <c r="W809" t="b">
        <f t="shared" si="52"/>
        <v>0</v>
      </c>
    </row>
    <row r="810" spans="1:23" x14ac:dyDescent="0.25">
      <c r="A810">
        <v>532430361</v>
      </c>
      <c r="B810" t="s">
        <v>28</v>
      </c>
      <c r="C810" t="s">
        <v>439</v>
      </c>
      <c r="D810" t="s">
        <v>298</v>
      </c>
      <c r="E810" t="s">
        <v>31</v>
      </c>
      <c r="F810" t="s">
        <v>32</v>
      </c>
      <c r="G810">
        <v>14</v>
      </c>
      <c r="H810" s="21">
        <v>40263</v>
      </c>
      <c r="I810" t="s">
        <v>509</v>
      </c>
      <c r="J810">
        <v>52.5</v>
      </c>
      <c r="K810" s="21">
        <v>45619</v>
      </c>
      <c r="L810" t="s">
        <v>58</v>
      </c>
      <c r="T810" t="str">
        <f t="shared" si="49"/>
        <v>U14</v>
      </c>
      <c r="U810" t="str">
        <f t="shared" si="50"/>
        <v>&lt;54</v>
      </c>
      <c r="V810" t="str">
        <f t="shared" si="51"/>
        <v>U14M&lt;54</v>
      </c>
      <c r="W810" t="str">
        <f t="shared" si="52"/>
        <v>ROUGE</v>
      </c>
    </row>
    <row r="811" spans="1:23" x14ac:dyDescent="0.25">
      <c r="A811">
        <v>512646381</v>
      </c>
      <c r="B811" t="s">
        <v>28</v>
      </c>
      <c r="C811" t="s">
        <v>1234</v>
      </c>
      <c r="D811" t="s">
        <v>1235</v>
      </c>
      <c r="E811" t="s">
        <v>31</v>
      </c>
      <c r="F811" t="s">
        <v>32</v>
      </c>
      <c r="G811">
        <v>8</v>
      </c>
      <c r="H811" s="21">
        <v>42559</v>
      </c>
      <c r="I811" t="s">
        <v>33</v>
      </c>
      <c r="J811">
        <v>54</v>
      </c>
      <c r="K811" s="21">
        <v>45401</v>
      </c>
      <c r="L811" t="s">
        <v>344</v>
      </c>
      <c r="T811" t="str">
        <f t="shared" si="49"/>
        <v>U8</v>
      </c>
      <c r="U811" t="str">
        <f t="shared" si="50"/>
        <v>&lt;54</v>
      </c>
      <c r="V811" t="str">
        <f t="shared" si="51"/>
        <v>U8M&lt;54</v>
      </c>
      <c r="W811" t="str">
        <f t="shared" si="52"/>
        <v>ORANGE</v>
      </c>
    </row>
    <row r="812" spans="1:23" x14ac:dyDescent="0.25">
      <c r="A812">
        <v>543726370</v>
      </c>
      <c r="B812" t="s">
        <v>28</v>
      </c>
      <c r="C812" t="s">
        <v>909</v>
      </c>
      <c r="D812" t="s">
        <v>557</v>
      </c>
      <c r="E812" t="s">
        <v>31</v>
      </c>
      <c r="F812" t="s">
        <v>32</v>
      </c>
      <c r="G812">
        <v>5</v>
      </c>
      <c r="H812" s="21">
        <v>43504</v>
      </c>
      <c r="I812" t="s">
        <v>33</v>
      </c>
      <c r="J812">
        <v>54</v>
      </c>
      <c r="K812" s="21">
        <v>45256</v>
      </c>
      <c r="L812" t="s">
        <v>55</v>
      </c>
      <c r="T812" t="str">
        <f t="shared" si="49"/>
        <v>U8</v>
      </c>
      <c r="U812" t="str">
        <f t="shared" si="50"/>
        <v>&lt;54</v>
      </c>
      <c r="V812" t="str">
        <f t="shared" si="51"/>
        <v>U8M&lt;54</v>
      </c>
      <c r="W812" t="str">
        <f t="shared" si="52"/>
        <v>ORANGE</v>
      </c>
    </row>
    <row r="813" spans="1:23" x14ac:dyDescent="0.25">
      <c r="A813">
        <v>543725371</v>
      </c>
      <c r="B813" t="s">
        <v>38</v>
      </c>
      <c r="C813" t="s">
        <v>909</v>
      </c>
      <c r="D813" t="s">
        <v>910</v>
      </c>
      <c r="E813" t="s">
        <v>39</v>
      </c>
      <c r="F813" t="s">
        <v>32</v>
      </c>
      <c r="G813">
        <v>8</v>
      </c>
      <c r="H813" s="21">
        <v>42608</v>
      </c>
      <c r="I813" t="s">
        <v>33</v>
      </c>
      <c r="J813">
        <v>54</v>
      </c>
      <c r="K813" s="21">
        <v>45256</v>
      </c>
      <c r="L813" t="s">
        <v>55</v>
      </c>
      <c r="T813" t="str">
        <f t="shared" si="49"/>
        <v>U8</v>
      </c>
      <c r="U813" t="str">
        <f t="shared" si="50"/>
        <v>&lt;54</v>
      </c>
      <c r="V813" t="str">
        <f t="shared" si="51"/>
        <v>U8F&lt;54</v>
      </c>
      <c r="W813" t="str">
        <f t="shared" si="52"/>
        <v>ORANGE</v>
      </c>
    </row>
    <row r="814" spans="1:23" x14ac:dyDescent="0.25">
      <c r="A814">
        <v>41992315</v>
      </c>
      <c r="B814" t="s">
        <v>28</v>
      </c>
      <c r="C814" t="s">
        <v>440</v>
      </c>
      <c r="D814" t="s">
        <v>217</v>
      </c>
      <c r="E814" t="s">
        <v>31</v>
      </c>
      <c r="F814" t="s">
        <v>32</v>
      </c>
      <c r="G814">
        <v>14</v>
      </c>
      <c r="H814" s="21">
        <v>40532</v>
      </c>
      <c r="I814" t="s">
        <v>509</v>
      </c>
      <c r="J814">
        <v>32.6</v>
      </c>
      <c r="K814" s="21">
        <v>45529</v>
      </c>
      <c r="L814" t="s">
        <v>40</v>
      </c>
      <c r="T814" t="str">
        <f t="shared" si="49"/>
        <v>U14</v>
      </c>
      <c r="U814" t="str">
        <f t="shared" si="50"/>
        <v>&lt;54</v>
      </c>
      <c r="V814" t="str">
        <f t="shared" si="51"/>
        <v>U14M&lt;54</v>
      </c>
      <c r="W814" t="str">
        <f t="shared" si="52"/>
        <v>ROUGE</v>
      </c>
    </row>
    <row r="815" spans="1:23" x14ac:dyDescent="0.25">
      <c r="A815">
        <v>527527375</v>
      </c>
      <c r="B815" t="s">
        <v>28</v>
      </c>
      <c r="C815" t="s">
        <v>911</v>
      </c>
      <c r="D815" t="s">
        <v>912</v>
      </c>
      <c r="E815" t="s">
        <v>31</v>
      </c>
      <c r="F815" t="s">
        <v>32</v>
      </c>
      <c r="G815">
        <v>14</v>
      </c>
      <c r="H815" s="21">
        <v>40521</v>
      </c>
      <c r="I815" t="s">
        <v>509</v>
      </c>
      <c r="J815">
        <v>53.7</v>
      </c>
      <c r="K815" s="21">
        <v>45150</v>
      </c>
      <c r="L815" t="s">
        <v>46</v>
      </c>
      <c r="T815" t="str">
        <f t="shared" si="49"/>
        <v>U14</v>
      </c>
      <c r="U815" t="str">
        <f t="shared" si="50"/>
        <v>&lt;54</v>
      </c>
      <c r="V815" t="str">
        <f t="shared" si="51"/>
        <v>U14M&lt;54</v>
      </c>
      <c r="W815" t="str">
        <f t="shared" si="52"/>
        <v>ROUGE</v>
      </c>
    </row>
    <row r="816" spans="1:23" x14ac:dyDescent="0.25">
      <c r="A816">
        <v>540259381</v>
      </c>
      <c r="B816" t="s">
        <v>28</v>
      </c>
      <c r="C816" t="s">
        <v>1236</v>
      </c>
      <c r="D816" t="s">
        <v>1237</v>
      </c>
      <c r="E816" t="s">
        <v>31</v>
      </c>
      <c r="F816" t="s">
        <v>32</v>
      </c>
      <c r="G816">
        <v>12</v>
      </c>
      <c r="H816" s="21">
        <v>41261</v>
      </c>
      <c r="I816" t="s">
        <v>381</v>
      </c>
      <c r="J816">
        <v>54</v>
      </c>
      <c r="K816" s="21">
        <v>45292</v>
      </c>
      <c r="L816" t="s">
        <v>65</v>
      </c>
      <c r="T816" t="str">
        <f t="shared" si="49"/>
        <v>U12</v>
      </c>
      <c r="U816" t="str">
        <f t="shared" si="50"/>
        <v>&lt;54</v>
      </c>
      <c r="V816" t="str">
        <f t="shared" si="51"/>
        <v>U12M&lt;54</v>
      </c>
      <c r="W816" t="str">
        <f t="shared" si="52"/>
        <v>VIOLET</v>
      </c>
    </row>
    <row r="817" spans="1:23" x14ac:dyDescent="0.25">
      <c r="A817">
        <v>3141344</v>
      </c>
      <c r="B817" t="s">
        <v>38</v>
      </c>
      <c r="C817" t="s">
        <v>494</v>
      </c>
      <c r="D817" t="s">
        <v>629</v>
      </c>
      <c r="E817" t="s">
        <v>39</v>
      </c>
      <c r="F817" t="s">
        <v>32</v>
      </c>
      <c r="G817">
        <v>18</v>
      </c>
      <c r="H817" s="21">
        <v>39015</v>
      </c>
      <c r="I817" t="s">
        <v>672</v>
      </c>
      <c r="J817">
        <v>22.7</v>
      </c>
      <c r="K817" s="21">
        <v>44857</v>
      </c>
      <c r="L817" t="s">
        <v>388</v>
      </c>
      <c r="T817" t="str">
        <f t="shared" si="49"/>
        <v>U18</v>
      </c>
      <c r="U817" t="str">
        <f t="shared" si="50"/>
        <v>&lt;24</v>
      </c>
      <c r="V817" t="str">
        <f t="shared" si="51"/>
        <v>U18F&lt;24</v>
      </c>
      <c r="W817" t="str">
        <f t="shared" si="52"/>
        <v>ROUGE</v>
      </c>
    </row>
    <row r="818" spans="1:23" x14ac:dyDescent="0.25">
      <c r="A818">
        <v>43510305</v>
      </c>
      <c r="B818" t="s">
        <v>28</v>
      </c>
      <c r="C818" t="s">
        <v>1238</v>
      </c>
      <c r="D818" t="s">
        <v>115</v>
      </c>
      <c r="E818" t="s">
        <v>31</v>
      </c>
      <c r="F818" t="s">
        <v>32</v>
      </c>
      <c r="G818">
        <v>16</v>
      </c>
      <c r="H818" s="21">
        <v>39531</v>
      </c>
      <c r="I818" t="s">
        <v>590</v>
      </c>
      <c r="J818">
        <v>27.2</v>
      </c>
      <c r="K818" s="21">
        <v>42907</v>
      </c>
      <c r="L818" t="s">
        <v>344</v>
      </c>
      <c r="T818" t="str">
        <f t="shared" si="49"/>
        <v>U16</v>
      </c>
      <c r="U818" t="str">
        <f t="shared" si="50"/>
        <v>&lt;54</v>
      </c>
      <c r="V818" t="str">
        <f t="shared" si="51"/>
        <v>U16M&lt;54</v>
      </c>
      <c r="W818" t="str">
        <f t="shared" si="52"/>
        <v>ROUGE</v>
      </c>
    </row>
    <row r="819" spans="1:23" x14ac:dyDescent="0.25">
      <c r="A819">
        <v>539329361</v>
      </c>
      <c r="B819" t="s">
        <v>28</v>
      </c>
      <c r="C819" t="s">
        <v>692</v>
      </c>
      <c r="D819" t="s">
        <v>156</v>
      </c>
      <c r="E819" t="s">
        <v>31</v>
      </c>
      <c r="F819" t="s">
        <v>32</v>
      </c>
      <c r="G819">
        <v>20</v>
      </c>
      <c r="H819" s="21">
        <v>38302</v>
      </c>
      <c r="I819" t="s">
        <v>966</v>
      </c>
      <c r="J819">
        <v>54</v>
      </c>
      <c r="K819" s="21">
        <v>44869</v>
      </c>
      <c r="L819" t="s">
        <v>388</v>
      </c>
      <c r="T819" t="b">
        <f t="shared" si="49"/>
        <v>0</v>
      </c>
      <c r="U819" t="str">
        <f t="shared" si="50"/>
        <v>&lt;54</v>
      </c>
      <c r="V819" t="str">
        <f t="shared" si="51"/>
        <v>FAUXM&lt;54</v>
      </c>
      <c r="W819" t="b">
        <f t="shared" si="52"/>
        <v>0</v>
      </c>
    </row>
    <row r="820" spans="1:23" x14ac:dyDescent="0.25">
      <c r="A820">
        <v>534829366</v>
      </c>
      <c r="B820" t="s">
        <v>28</v>
      </c>
      <c r="C820" t="s">
        <v>692</v>
      </c>
      <c r="D820" t="s">
        <v>434</v>
      </c>
      <c r="E820" t="s">
        <v>31</v>
      </c>
      <c r="F820" t="s">
        <v>32</v>
      </c>
      <c r="G820">
        <v>8</v>
      </c>
      <c r="H820" s="21">
        <v>42637</v>
      </c>
      <c r="I820" t="s">
        <v>33</v>
      </c>
      <c r="J820">
        <v>54</v>
      </c>
      <c r="K820" s="21">
        <v>44838</v>
      </c>
      <c r="L820" t="s">
        <v>34</v>
      </c>
      <c r="T820" t="str">
        <f t="shared" si="49"/>
        <v>U8</v>
      </c>
      <c r="U820" t="str">
        <f t="shared" si="50"/>
        <v>&lt;54</v>
      </c>
      <c r="V820" t="str">
        <f t="shared" si="51"/>
        <v>U8M&lt;54</v>
      </c>
      <c r="W820" t="str">
        <f t="shared" si="52"/>
        <v>ORANGE</v>
      </c>
    </row>
    <row r="821" spans="1:23" x14ac:dyDescent="0.25">
      <c r="A821">
        <v>539330368</v>
      </c>
      <c r="B821" t="s">
        <v>28</v>
      </c>
      <c r="C821" t="s">
        <v>692</v>
      </c>
      <c r="D821" t="s">
        <v>346</v>
      </c>
      <c r="E821" t="s">
        <v>31</v>
      </c>
      <c r="F821" t="s">
        <v>32</v>
      </c>
      <c r="G821">
        <v>17</v>
      </c>
      <c r="H821" s="21">
        <v>39246</v>
      </c>
      <c r="I821" t="s">
        <v>639</v>
      </c>
      <c r="J821">
        <v>54</v>
      </c>
      <c r="K821" s="21">
        <v>44869</v>
      </c>
      <c r="L821" t="s">
        <v>40</v>
      </c>
      <c r="T821" t="str">
        <f t="shared" si="49"/>
        <v>U18</v>
      </c>
      <c r="U821" t="str">
        <f t="shared" si="50"/>
        <v>&lt;54</v>
      </c>
      <c r="V821" t="str">
        <f t="shared" si="51"/>
        <v>U18M&lt;54</v>
      </c>
      <c r="W821" t="str">
        <f t="shared" si="52"/>
        <v>ROUGE</v>
      </c>
    </row>
    <row r="822" spans="1:23" x14ac:dyDescent="0.25">
      <c r="A822">
        <v>539861366</v>
      </c>
      <c r="B822" t="s">
        <v>28</v>
      </c>
      <c r="C822" t="s">
        <v>300</v>
      </c>
      <c r="D822" t="s">
        <v>373</v>
      </c>
      <c r="E822" t="s">
        <v>31</v>
      </c>
      <c r="F822" t="s">
        <v>32</v>
      </c>
      <c r="G822">
        <v>12</v>
      </c>
      <c r="H822" s="21">
        <v>41155</v>
      </c>
      <c r="I822" t="s">
        <v>381</v>
      </c>
      <c r="J822">
        <v>54</v>
      </c>
      <c r="K822" s="21">
        <v>44875</v>
      </c>
      <c r="L822" t="s">
        <v>40</v>
      </c>
      <c r="T822" t="str">
        <f t="shared" si="49"/>
        <v>U12</v>
      </c>
      <c r="U822" t="str">
        <f t="shared" si="50"/>
        <v>&lt;54</v>
      </c>
      <c r="V822" t="str">
        <f t="shared" si="51"/>
        <v>U12M&lt;54</v>
      </c>
      <c r="W822" t="str">
        <f t="shared" si="52"/>
        <v>VIOLET</v>
      </c>
    </row>
    <row r="823" spans="1:23" x14ac:dyDescent="0.25">
      <c r="A823">
        <v>41943326</v>
      </c>
      <c r="B823" t="s">
        <v>28</v>
      </c>
      <c r="C823" t="s">
        <v>300</v>
      </c>
      <c r="D823" t="s">
        <v>301</v>
      </c>
      <c r="E823" t="s">
        <v>31</v>
      </c>
      <c r="F823" t="s">
        <v>32</v>
      </c>
      <c r="G823">
        <v>12</v>
      </c>
      <c r="H823" s="21">
        <v>40976</v>
      </c>
      <c r="I823" t="s">
        <v>381</v>
      </c>
      <c r="J823">
        <v>54</v>
      </c>
      <c r="K823" s="21">
        <v>44707</v>
      </c>
      <c r="L823" t="s">
        <v>62</v>
      </c>
      <c r="T823" t="str">
        <f t="shared" si="49"/>
        <v>U12</v>
      </c>
      <c r="U823" t="str">
        <f t="shared" si="50"/>
        <v>&lt;54</v>
      </c>
      <c r="V823" t="str">
        <f t="shared" si="51"/>
        <v>U12M&lt;54</v>
      </c>
      <c r="W823" t="str">
        <f t="shared" si="52"/>
        <v>VIOLET</v>
      </c>
    </row>
    <row r="824" spans="1:23" x14ac:dyDescent="0.25">
      <c r="A824">
        <v>521172349</v>
      </c>
      <c r="B824" t="s">
        <v>28</v>
      </c>
      <c r="C824" t="s">
        <v>250</v>
      </c>
      <c r="D824" t="s">
        <v>72</v>
      </c>
      <c r="E824" t="s">
        <v>31</v>
      </c>
      <c r="F824" t="s">
        <v>32</v>
      </c>
      <c r="G824">
        <v>11</v>
      </c>
      <c r="H824" s="21">
        <v>41621</v>
      </c>
      <c r="I824" t="s">
        <v>314</v>
      </c>
      <c r="J824">
        <v>54</v>
      </c>
      <c r="K824" s="21">
        <v>45115</v>
      </c>
      <c r="L824" t="s">
        <v>34</v>
      </c>
      <c r="T824" t="str">
        <f t="shared" si="49"/>
        <v>U12</v>
      </c>
      <c r="U824" t="str">
        <f t="shared" si="50"/>
        <v>&lt;54</v>
      </c>
      <c r="V824" t="str">
        <f t="shared" si="51"/>
        <v>U12M&lt;54</v>
      </c>
      <c r="W824" t="str">
        <f t="shared" si="52"/>
        <v>VIOLET</v>
      </c>
    </row>
    <row r="825" spans="1:23" x14ac:dyDescent="0.25">
      <c r="A825">
        <v>539345352</v>
      </c>
      <c r="B825" t="s">
        <v>28</v>
      </c>
      <c r="C825" t="s">
        <v>586</v>
      </c>
      <c r="D825" t="s">
        <v>303</v>
      </c>
      <c r="E825" t="s">
        <v>31</v>
      </c>
      <c r="F825" t="s">
        <v>32</v>
      </c>
      <c r="G825">
        <v>17</v>
      </c>
      <c r="H825" s="21">
        <v>39379</v>
      </c>
      <c r="I825" t="s">
        <v>639</v>
      </c>
      <c r="J825">
        <v>54</v>
      </c>
      <c r="K825" s="21">
        <v>45409</v>
      </c>
      <c r="L825" t="s">
        <v>58</v>
      </c>
      <c r="T825" t="str">
        <f t="shared" si="49"/>
        <v>U18</v>
      </c>
      <c r="U825" t="str">
        <f t="shared" si="50"/>
        <v>&lt;54</v>
      </c>
      <c r="V825" t="str">
        <f t="shared" si="51"/>
        <v>U18M&lt;54</v>
      </c>
      <c r="W825" t="str">
        <f t="shared" si="52"/>
        <v>ROUGE</v>
      </c>
    </row>
    <row r="826" spans="1:23" x14ac:dyDescent="0.25">
      <c r="A826">
        <v>529963382</v>
      </c>
      <c r="B826" t="s">
        <v>28</v>
      </c>
      <c r="C826" t="s">
        <v>1239</v>
      </c>
      <c r="D826" t="s">
        <v>1240</v>
      </c>
      <c r="E826" t="s">
        <v>31</v>
      </c>
      <c r="F826" t="s">
        <v>32</v>
      </c>
      <c r="G826">
        <v>8</v>
      </c>
      <c r="H826" s="21">
        <v>42544</v>
      </c>
      <c r="I826" t="s">
        <v>33</v>
      </c>
      <c r="J826">
        <v>54</v>
      </c>
      <c r="K826" s="21">
        <v>45549</v>
      </c>
      <c r="L826" t="s">
        <v>58</v>
      </c>
      <c r="T826" t="str">
        <f t="shared" si="49"/>
        <v>U8</v>
      </c>
      <c r="U826" t="str">
        <f t="shared" si="50"/>
        <v>&lt;54</v>
      </c>
      <c r="V826" t="str">
        <f t="shared" si="51"/>
        <v>U8M&lt;54</v>
      </c>
      <c r="W826" t="str">
        <f t="shared" si="52"/>
        <v>ORANGE</v>
      </c>
    </row>
    <row r="827" spans="1:23" x14ac:dyDescent="0.25">
      <c r="A827">
        <v>539628387</v>
      </c>
      <c r="B827" t="s">
        <v>38</v>
      </c>
      <c r="C827" t="s">
        <v>1239</v>
      </c>
      <c r="D827" t="s">
        <v>1083</v>
      </c>
      <c r="E827" t="s">
        <v>39</v>
      </c>
      <c r="F827" t="s">
        <v>32</v>
      </c>
      <c r="G827">
        <v>6</v>
      </c>
      <c r="H827" s="21">
        <v>43383</v>
      </c>
      <c r="I827" t="s">
        <v>33</v>
      </c>
      <c r="J827">
        <v>54</v>
      </c>
      <c r="K827" s="21">
        <v>45292</v>
      </c>
      <c r="L827" t="s">
        <v>58</v>
      </c>
      <c r="T827" t="str">
        <f t="shared" si="49"/>
        <v>U8</v>
      </c>
      <c r="U827" t="str">
        <f t="shared" si="50"/>
        <v>&lt;54</v>
      </c>
      <c r="V827" t="str">
        <f t="shared" si="51"/>
        <v>U8F&lt;54</v>
      </c>
      <c r="W827" t="str">
        <f t="shared" si="52"/>
        <v>ORANGE</v>
      </c>
    </row>
    <row r="828" spans="1:23" x14ac:dyDescent="0.25">
      <c r="A828">
        <v>513340324</v>
      </c>
      <c r="B828" t="s">
        <v>47</v>
      </c>
      <c r="C828" t="s">
        <v>496</v>
      </c>
      <c r="D828" t="s">
        <v>497</v>
      </c>
      <c r="E828" t="s">
        <v>39</v>
      </c>
      <c r="F828" t="s">
        <v>32</v>
      </c>
      <c r="G828">
        <v>15</v>
      </c>
      <c r="H828" s="21">
        <v>39895</v>
      </c>
      <c r="I828" t="s">
        <v>564</v>
      </c>
      <c r="J828">
        <v>54</v>
      </c>
      <c r="K828" s="21">
        <v>44342</v>
      </c>
      <c r="L828" t="s">
        <v>113</v>
      </c>
      <c r="T828" t="str">
        <f t="shared" si="49"/>
        <v>U16</v>
      </c>
      <c r="U828" t="str">
        <f t="shared" si="50"/>
        <v>&lt;54</v>
      </c>
      <c r="V828" t="str">
        <f t="shared" si="51"/>
        <v>U16F&lt;54</v>
      </c>
      <c r="W828" t="str">
        <f t="shared" si="52"/>
        <v>VIOLET</v>
      </c>
    </row>
    <row r="829" spans="1:23" x14ac:dyDescent="0.25">
      <c r="A829">
        <v>43375288</v>
      </c>
      <c r="B829" t="s">
        <v>47</v>
      </c>
      <c r="C829" t="s">
        <v>182</v>
      </c>
      <c r="D829" t="s">
        <v>183</v>
      </c>
      <c r="E829" t="s">
        <v>39</v>
      </c>
      <c r="F829" t="s">
        <v>32</v>
      </c>
      <c r="G829">
        <v>10</v>
      </c>
      <c r="H829" s="21">
        <v>41644</v>
      </c>
      <c r="I829" t="s">
        <v>252</v>
      </c>
      <c r="J829">
        <v>34.200000000000003</v>
      </c>
      <c r="K829" s="21">
        <v>45465</v>
      </c>
      <c r="L829" t="s">
        <v>46</v>
      </c>
      <c r="T829" t="str">
        <f t="shared" si="49"/>
        <v>U10</v>
      </c>
      <c r="U829" t="str">
        <f t="shared" si="50"/>
        <v>&lt;54</v>
      </c>
      <c r="V829" t="str">
        <f t="shared" si="51"/>
        <v>U10F&lt;54</v>
      </c>
      <c r="W829" t="str">
        <f t="shared" si="52"/>
        <v>ORANGE</v>
      </c>
    </row>
    <row r="830" spans="1:23" x14ac:dyDescent="0.25">
      <c r="A830">
        <v>538205273</v>
      </c>
      <c r="B830" t="s">
        <v>28</v>
      </c>
      <c r="C830" t="s">
        <v>182</v>
      </c>
      <c r="D830" t="s">
        <v>377</v>
      </c>
      <c r="E830" t="s">
        <v>31</v>
      </c>
      <c r="F830" t="s">
        <v>32</v>
      </c>
      <c r="G830">
        <v>13</v>
      </c>
      <c r="H830" s="21">
        <v>40873</v>
      </c>
      <c r="I830" t="s">
        <v>448</v>
      </c>
      <c r="J830">
        <v>46.4</v>
      </c>
      <c r="K830" s="21">
        <v>45437</v>
      </c>
      <c r="L830" t="s">
        <v>46</v>
      </c>
      <c r="T830" t="str">
        <f t="shared" si="49"/>
        <v>U14</v>
      </c>
      <c r="U830" t="str">
        <f t="shared" si="50"/>
        <v>&lt;54</v>
      </c>
      <c r="V830" t="str">
        <f t="shared" si="51"/>
        <v>U14M&lt;54</v>
      </c>
      <c r="W830" t="str">
        <f t="shared" si="52"/>
        <v>ROUGE</v>
      </c>
    </row>
    <row r="831" spans="1:23" x14ac:dyDescent="0.25">
      <c r="A831">
        <v>510388360</v>
      </c>
      <c r="B831" t="s">
        <v>38</v>
      </c>
      <c r="C831" t="s">
        <v>302</v>
      </c>
      <c r="D831" t="s">
        <v>133</v>
      </c>
      <c r="E831" t="s">
        <v>39</v>
      </c>
      <c r="F831" t="s">
        <v>32</v>
      </c>
      <c r="G831">
        <v>15</v>
      </c>
      <c r="H831" s="21">
        <v>40136</v>
      </c>
      <c r="I831" t="s">
        <v>564</v>
      </c>
      <c r="J831">
        <v>47.7</v>
      </c>
      <c r="K831" s="21">
        <v>45533</v>
      </c>
      <c r="L831" t="s">
        <v>46</v>
      </c>
      <c r="T831" t="str">
        <f t="shared" si="49"/>
        <v>U16</v>
      </c>
      <c r="U831" t="str">
        <f t="shared" si="50"/>
        <v>&lt;54</v>
      </c>
      <c r="V831" t="str">
        <f t="shared" si="51"/>
        <v>U16F&lt;54</v>
      </c>
      <c r="W831" t="str">
        <f t="shared" si="52"/>
        <v>VIOLET</v>
      </c>
    </row>
    <row r="832" spans="1:23" x14ac:dyDescent="0.25">
      <c r="A832">
        <v>510389369</v>
      </c>
      <c r="B832" t="s">
        <v>38</v>
      </c>
      <c r="C832" t="s">
        <v>302</v>
      </c>
      <c r="D832" t="s">
        <v>498</v>
      </c>
      <c r="E832" t="s">
        <v>39</v>
      </c>
      <c r="F832" t="s">
        <v>32</v>
      </c>
      <c r="G832">
        <v>15</v>
      </c>
      <c r="H832" s="21">
        <v>40136</v>
      </c>
      <c r="I832" t="s">
        <v>564</v>
      </c>
      <c r="J832">
        <v>39.1</v>
      </c>
      <c r="K832" s="21">
        <v>45543</v>
      </c>
      <c r="L832" t="s">
        <v>46</v>
      </c>
      <c r="T832" t="str">
        <f t="shared" si="49"/>
        <v>U16</v>
      </c>
      <c r="U832" t="str">
        <f t="shared" si="50"/>
        <v>&lt;54</v>
      </c>
      <c r="V832" t="str">
        <f t="shared" si="51"/>
        <v>U16F&lt;54</v>
      </c>
      <c r="W832" t="str">
        <f t="shared" si="52"/>
        <v>VIOLET</v>
      </c>
    </row>
    <row r="833" spans="1:23" x14ac:dyDescent="0.25">
      <c r="A833">
        <v>510390366</v>
      </c>
      <c r="B833" t="s">
        <v>28</v>
      </c>
      <c r="C833" t="s">
        <v>302</v>
      </c>
      <c r="D833" t="s">
        <v>303</v>
      </c>
      <c r="E833" t="s">
        <v>31</v>
      </c>
      <c r="F833" t="s">
        <v>32</v>
      </c>
      <c r="G833">
        <v>12</v>
      </c>
      <c r="H833" s="21">
        <v>41120</v>
      </c>
      <c r="I833" t="s">
        <v>381</v>
      </c>
      <c r="J833">
        <v>36.700000000000003</v>
      </c>
      <c r="K833" s="21">
        <v>45543</v>
      </c>
      <c r="L833" t="s">
        <v>46</v>
      </c>
      <c r="T833" t="str">
        <f t="shared" si="49"/>
        <v>U12</v>
      </c>
      <c r="U833" t="str">
        <f t="shared" si="50"/>
        <v>&lt;54</v>
      </c>
      <c r="V833" t="str">
        <f t="shared" si="51"/>
        <v>U12M&lt;54</v>
      </c>
      <c r="W833" t="str">
        <f t="shared" si="52"/>
        <v>VIOLET</v>
      </c>
    </row>
    <row r="834" spans="1:23" x14ac:dyDescent="0.25">
      <c r="A834">
        <v>540577368</v>
      </c>
      <c r="B834" t="s">
        <v>38</v>
      </c>
      <c r="C834" t="s">
        <v>913</v>
      </c>
      <c r="D834" t="s">
        <v>914</v>
      </c>
      <c r="E834" t="s">
        <v>39</v>
      </c>
      <c r="F834" t="s">
        <v>32</v>
      </c>
      <c r="G834">
        <v>8</v>
      </c>
      <c r="H834" s="21">
        <v>42376</v>
      </c>
      <c r="I834" t="s">
        <v>33</v>
      </c>
      <c r="J834">
        <v>54</v>
      </c>
      <c r="K834" s="21">
        <v>44883</v>
      </c>
      <c r="L834" t="s">
        <v>65</v>
      </c>
      <c r="T834" t="str">
        <f t="shared" si="49"/>
        <v>U8</v>
      </c>
      <c r="U834" t="str">
        <f t="shared" si="50"/>
        <v>&lt;54</v>
      </c>
      <c r="V834" t="str">
        <f t="shared" si="51"/>
        <v>U8F&lt;54</v>
      </c>
      <c r="W834" t="str">
        <f t="shared" si="52"/>
        <v>ORANGE</v>
      </c>
    </row>
    <row r="835" spans="1:23" x14ac:dyDescent="0.25">
      <c r="A835">
        <v>527547326</v>
      </c>
      <c r="B835" t="s">
        <v>28</v>
      </c>
      <c r="C835" t="s">
        <v>499</v>
      </c>
      <c r="D835" t="s">
        <v>124</v>
      </c>
      <c r="E835" t="s">
        <v>31</v>
      </c>
      <c r="F835" t="s">
        <v>32</v>
      </c>
      <c r="G835">
        <v>15</v>
      </c>
      <c r="H835" s="21">
        <v>40101</v>
      </c>
      <c r="I835" t="s">
        <v>551</v>
      </c>
      <c r="J835">
        <v>54</v>
      </c>
      <c r="K835" s="21">
        <v>43372</v>
      </c>
      <c r="L835" t="s">
        <v>388</v>
      </c>
      <c r="T835" t="str">
        <f t="shared" ref="T835:T871" si="53">IF(LEFT(I835,4)="ENFA","U8",IF(LEFT(I835,4)="POUC","U10",IF(LEFT(I835,4)="POUS","U12",IF(LEFT(I835,4)="BENJ","U14",IF(LEFT(I835,4)="MINI","U16",IF(LEFT(I835,4)="CADE","U18"))))))</f>
        <v>U16</v>
      </c>
      <c r="U835" t="str">
        <f t="shared" ref="U835:U871" si="54">IF(J835&lt;12,"&lt;12",IF(J835&lt;24,"&lt;24",IF(J835&lt;55,"&lt;54")))</f>
        <v>&lt;54</v>
      </c>
      <c r="V835" t="str">
        <f t="shared" ref="V835:V871" si="55">_xlfn.CONCAT(T835,E835,U835)</f>
        <v>U16M&lt;54</v>
      </c>
      <c r="W835" t="str">
        <f t="shared" ref="W835:W871" si="56">IF(LEFT(V835,2)="U8","ORANGE",IF(V835="U10M&lt;54","ORANGE",IF(V835="U10F&lt;54","ORANGE",IF(V835="U10M&lt;24","ROUGE",IF(V835="U10F&lt;24","VIOLET",IF(V835="U10M&lt;12","ROUGE",IF(V835="U10F&lt;12","VIOLET",IF(V835="U12M&lt;54","VIOLET",IF(V835="U12F&lt;54","VIOLET",IF(V835="U12M&lt;24","ROUGE",IF(V835="U12F&lt;24","VIOLET",IF(V835="U12M&lt;12","ROUGE",IF(V835="U12F&lt;12","ROUGE",IF(V835="U14M&lt;54","ROUGE",IF(V835="U14F&lt;54","VIOLET",IF(V835="U14M&lt;24","BLEU",IF(V835="U14F&lt;24","ROUGE",IF(V835="U14M&lt;12","JAUNE",IF(V835="U14F&lt;12","ROUGE",IF(V835="U16M&lt;54","ROUGE",IF(V835="U16F&lt;54","VIOLET",IF(V835="U16M&lt;24","BLEU",IF(V835="U16F&lt;24","ROUGE",IF(V835="U16M&lt;12","JAUNE",IF(V835="U16F&lt;12","ROUGE",IF(V835="U18M&lt;54","ROUGE",IF(V835="U18F&lt;54","VIOLET",IF(V835="U18M&lt;24","BLEU",IF(V835="U18F&lt;24","ROUGE",IF(V835="U18M&lt;12","JAUNE",IF(V835="U18F&lt;12","ROUGE")))))))))))))))))))))))))))))))</f>
        <v>ROUGE</v>
      </c>
    </row>
    <row r="836" spans="1:23" x14ac:dyDescent="0.25">
      <c r="A836">
        <v>538214370</v>
      </c>
      <c r="B836" t="s">
        <v>28</v>
      </c>
      <c r="C836" t="s">
        <v>915</v>
      </c>
      <c r="D836" t="s">
        <v>916</v>
      </c>
      <c r="E836" t="s">
        <v>31</v>
      </c>
      <c r="F836" t="s">
        <v>32</v>
      </c>
      <c r="G836">
        <v>13</v>
      </c>
      <c r="H836" s="21">
        <v>40754</v>
      </c>
      <c r="I836" t="s">
        <v>448</v>
      </c>
      <c r="J836">
        <v>43.8</v>
      </c>
      <c r="K836" s="21">
        <v>45458</v>
      </c>
      <c r="L836" t="s">
        <v>46</v>
      </c>
      <c r="T836" t="str">
        <f t="shared" si="53"/>
        <v>U14</v>
      </c>
      <c r="U836" t="str">
        <f t="shared" si="54"/>
        <v>&lt;54</v>
      </c>
      <c r="V836" t="str">
        <f t="shared" si="55"/>
        <v>U14M&lt;54</v>
      </c>
      <c r="W836" t="str">
        <f t="shared" si="56"/>
        <v>ROUGE</v>
      </c>
    </row>
    <row r="837" spans="1:23" x14ac:dyDescent="0.25">
      <c r="A837">
        <v>538499377</v>
      </c>
      <c r="B837" t="s">
        <v>28</v>
      </c>
      <c r="C837" t="s">
        <v>917</v>
      </c>
      <c r="D837" t="s">
        <v>918</v>
      </c>
      <c r="E837" t="s">
        <v>31</v>
      </c>
      <c r="F837" t="s">
        <v>32</v>
      </c>
      <c r="G837">
        <v>19</v>
      </c>
      <c r="H837" s="21">
        <v>38358</v>
      </c>
      <c r="I837" t="s">
        <v>966</v>
      </c>
      <c r="J837">
        <v>54</v>
      </c>
      <c r="K837" s="21">
        <v>45207</v>
      </c>
      <c r="L837" t="s">
        <v>113</v>
      </c>
      <c r="T837" t="b">
        <f t="shared" si="53"/>
        <v>0</v>
      </c>
      <c r="U837" t="str">
        <f t="shared" si="54"/>
        <v>&lt;54</v>
      </c>
      <c r="V837" t="str">
        <f t="shared" si="55"/>
        <v>FAUXM&lt;54</v>
      </c>
      <c r="W837" t="b">
        <f t="shared" si="56"/>
        <v>0</v>
      </c>
    </row>
    <row r="838" spans="1:23" x14ac:dyDescent="0.25">
      <c r="A838">
        <v>44040369</v>
      </c>
      <c r="B838" t="s">
        <v>38</v>
      </c>
      <c r="C838" t="s">
        <v>184</v>
      </c>
      <c r="D838" t="s">
        <v>185</v>
      </c>
      <c r="E838" t="s">
        <v>39</v>
      </c>
      <c r="F838" t="s">
        <v>32</v>
      </c>
      <c r="G838">
        <v>10</v>
      </c>
      <c r="H838" s="21">
        <v>41845</v>
      </c>
      <c r="I838" t="s">
        <v>252</v>
      </c>
      <c r="J838">
        <v>54</v>
      </c>
      <c r="K838" s="21">
        <v>44575</v>
      </c>
      <c r="L838" t="s">
        <v>40</v>
      </c>
      <c r="T838" t="str">
        <f t="shared" si="53"/>
        <v>U10</v>
      </c>
      <c r="U838" t="str">
        <f t="shared" si="54"/>
        <v>&lt;54</v>
      </c>
      <c r="V838" t="str">
        <f t="shared" si="55"/>
        <v>U10F&lt;54</v>
      </c>
      <c r="W838" t="str">
        <f t="shared" si="56"/>
        <v>ORANGE</v>
      </c>
    </row>
    <row r="839" spans="1:23" x14ac:dyDescent="0.25">
      <c r="A839">
        <v>530601322</v>
      </c>
      <c r="B839" t="s">
        <v>28</v>
      </c>
      <c r="C839" t="s">
        <v>501</v>
      </c>
      <c r="D839" t="s">
        <v>502</v>
      </c>
      <c r="E839" t="s">
        <v>31</v>
      </c>
      <c r="F839" t="s">
        <v>32</v>
      </c>
      <c r="G839">
        <v>15</v>
      </c>
      <c r="H839" s="21">
        <v>39947</v>
      </c>
      <c r="I839" t="s">
        <v>551</v>
      </c>
      <c r="J839">
        <v>18.600000000000001</v>
      </c>
      <c r="K839" s="21">
        <v>45445</v>
      </c>
      <c r="L839" t="s">
        <v>40</v>
      </c>
      <c r="T839" t="str">
        <f t="shared" si="53"/>
        <v>U16</v>
      </c>
      <c r="U839" t="str">
        <f t="shared" si="54"/>
        <v>&lt;24</v>
      </c>
      <c r="V839" t="str">
        <f t="shared" si="55"/>
        <v>U16M&lt;24</v>
      </c>
      <c r="W839" t="str">
        <f t="shared" si="56"/>
        <v>BLEU</v>
      </c>
    </row>
    <row r="840" spans="1:23" x14ac:dyDescent="0.25">
      <c r="A840">
        <v>42665359</v>
      </c>
      <c r="B840" t="s">
        <v>28</v>
      </c>
      <c r="C840" t="s">
        <v>501</v>
      </c>
      <c r="D840" t="s">
        <v>663</v>
      </c>
      <c r="E840" t="s">
        <v>31</v>
      </c>
      <c r="F840" t="s">
        <v>32</v>
      </c>
      <c r="G840">
        <v>19</v>
      </c>
      <c r="H840" s="21">
        <v>38548</v>
      </c>
      <c r="I840" t="s">
        <v>966</v>
      </c>
      <c r="J840">
        <v>17.2</v>
      </c>
      <c r="K840" s="21">
        <v>45445</v>
      </c>
      <c r="L840" t="s">
        <v>55</v>
      </c>
      <c r="T840" t="b">
        <f t="shared" si="53"/>
        <v>0</v>
      </c>
      <c r="U840" t="str">
        <f t="shared" si="54"/>
        <v>&lt;24</v>
      </c>
      <c r="V840" t="str">
        <f t="shared" si="55"/>
        <v>FAUXM&lt;24</v>
      </c>
      <c r="W840" t="b">
        <f t="shared" si="56"/>
        <v>0</v>
      </c>
    </row>
    <row r="841" spans="1:23" x14ac:dyDescent="0.25">
      <c r="A841">
        <v>527384270</v>
      </c>
      <c r="B841" t="s">
        <v>28</v>
      </c>
      <c r="C841" t="s">
        <v>664</v>
      </c>
      <c r="D841" t="s">
        <v>665</v>
      </c>
      <c r="E841" t="s">
        <v>31</v>
      </c>
      <c r="F841" t="s">
        <v>32</v>
      </c>
      <c r="G841">
        <v>19</v>
      </c>
      <c r="H841" s="21">
        <v>38554</v>
      </c>
      <c r="I841" t="s">
        <v>966</v>
      </c>
      <c r="J841">
        <v>-2.2000000000000002</v>
      </c>
      <c r="K841" s="21">
        <v>45571</v>
      </c>
      <c r="L841" t="s">
        <v>40</v>
      </c>
      <c r="T841" t="b">
        <f t="shared" si="53"/>
        <v>0</v>
      </c>
      <c r="U841" t="str">
        <f t="shared" si="54"/>
        <v>&lt;12</v>
      </c>
      <c r="V841" t="str">
        <f t="shared" si="55"/>
        <v>FAUXM&lt;12</v>
      </c>
      <c r="W841" t="b">
        <f t="shared" si="56"/>
        <v>0</v>
      </c>
    </row>
    <row r="842" spans="1:23" x14ac:dyDescent="0.25">
      <c r="A842">
        <v>534007324</v>
      </c>
      <c r="B842" t="s">
        <v>28</v>
      </c>
      <c r="C842" t="s">
        <v>631</v>
      </c>
      <c r="D842" t="s">
        <v>343</v>
      </c>
      <c r="E842" t="s">
        <v>31</v>
      </c>
      <c r="F842" t="s">
        <v>32</v>
      </c>
      <c r="G842">
        <v>18</v>
      </c>
      <c r="H842" s="21">
        <v>38857</v>
      </c>
      <c r="I842" t="s">
        <v>671</v>
      </c>
      <c r="J842">
        <v>38.299999999999997</v>
      </c>
      <c r="K842" s="21">
        <v>45115</v>
      </c>
      <c r="L842" t="s">
        <v>58</v>
      </c>
      <c r="T842" t="str">
        <f t="shared" si="53"/>
        <v>U18</v>
      </c>
      <c r="U842" t="str">
        <f t="shared" si="54"/>
        <v>&lt;54</v>
      </c>
      <c r="V842" t="str">
        <f t="shared" si="55"/>
        <v>U18M&lt;54</v>
      </c>
      <c r="W842" t="str">
        <f t="shared" si="56"/>
        <v>ROUGE</v>
      </c>
    </row>
    <row r="843" spans="1:23" x14ac:dyDescent="0.25">
      <c r="A843">
        <v>529405332</v>
      </c>
      <c r="B843" t="s">
        <v>28</v>
      </c>
      <c r="C843" t="s">
        <v>503</v>
      </c>
      <c r="D843" t="s">
        <v>353</v>
      </c>
      <c r="E843" t="s">
        <v>31</v>
      </c>
      <c r="F843" t="s">
        <v>32</v>
      </c>
      <c r="G843">
        <v>15</v>
      </c>
      <c r="H843" s="21">
        <v>39961</v>
      </c>
      <c r="I843" t="s">
        <v>551</v>
      </c>
      <c r="J843">
        <v>54</v>
      </c>
      <c r="K843" s="21">
        <v>43735</v>
      </c>
      <c r="L843" t="s">
        <v>43</v>
      </c>
      <c r="T843" t="str">
        <f t="shared" si="53"/>
        <v>U16</v>
      </c>
      <c r="U843" t="str">
        <f t="shared" si="54"/>
        <v>&lt;54</v>
      </c>
      <c r="V843" t="str">
        <f t="shared" si="55"/>
        <v>U16M&lt;54</v>
      </c>
      <c r="W843" t="str">
        <f t="shared" si="56"/>
        <v>ROUGE</v>
      </c>
    </row>
    <row r="844" spans="1:23" x14ac:dyDescent="0.25">
      <c r="A844">
        <v>536919274</v>
      </c>
      <c r="B844" t="s">
        <v>28</v>
      </c>
      <c r="C844" t="s">
        <v>632</v>
      </c>
      <c r="D844" t="s">
        <v>147</v>
      </c>
      <c r="E844" t="s">
        <v>31</v>
      </c>
      <c r="F844" t="s">
        <v>32</v>
      </c>
      <c r="G844">
        <v>18</v>
      </c>
      <c r="H844" s="21">
        <v>38944</v>
      </c>
      <c r="I844" t="s">
        <v>671</v>
      </c>
      <c r="J844">
        <v>10.8</v>
      </c>
      <c r="K844" s="21">
        <v>45465</v>
      </c>
      <c r="L844" t="s">
        <v>65</v>
      </c>
      <c r="T844" t="str">
        <f t="shared" si="53"/>
        <v>U18</v>
      </c>
      <c r="U844" t="str">
        <f t="shared" si="54"/>
        <v>&lt;12</v>
      </c>
      <c r="V844" t="str">
        <f t="shared" si="55"/>
        <v>U18M&lt;12</v>
      </c>
      <c r="W844" t="str">
        <f t="shared" si="56"/>
        <v>JAUNE</v>
      </c>
    </row>
    <row r="845" spans="1:23" x14ac:dyDescent="0.25">
      <c r="A845">
        <v>3741384</v>
      </c>
      <c r="B845" t="s">
        <v>28</v>
      </c>
      <c r="C845" t="s">
        <v>1241</v>
      </c>
      <c r="D845" t="s">
        <v>94</v>
      </c>
      <c r="E845" t="s">
        <v>31</v>
      </c>
      <c r="F845" t="s">
        <v>32</v>
      </c>
      <c r="G845">
        <v>10</v>
      </c>
      <c r="H845" s="21">
        <v>41973</v>
      </c>
      <c r="I845" t="s">
        <v>252</v>
      </c>
      <c r="J845">
        <v>32.6</v>
      </c>
      <c r="K845" s="21">
        <v>45607</v>
      </c>
      <c r="L845" t="s">
        <v>34</v>
      </c>
      <c r="T845" t="str">
        <f t="shared" si="53"/>
        <v>U10</v>
      </c>
      <c r="U845" t="str">
        <f t="shared" si="54"/>
        <v>&lt;54</v>
      </c>
      <c r="V845" t="str">
        <f t="shared" si="55"/>
        <v>U10M&lt;54</v>
      </c>
      <c r="W845" t="str">
        <f t="shared" si="56"/>
        <v>ORANGE</v>
      </c>
    </row>
    <row r="846" spans="1:23" x14ac:dyDescent="0.25">
      <c r="A846">
        <v>43810325</v>
      </c>
      <c r="B846" t="s">
        <v>28</v>
      </c>
      <c r="C846" t="s">
        <v>441</v>
      </c>
      <c r="D846" t="s">
        <v>442</v>
      </c>
      <c r="E846" t="s">
        <v>31</v>
      </c>
      <c r="F846" t="s">
        <v>32</v>
      </c>
      <c r="G846">
        <v>14</v>
      </c>
      <c r="H846" s="21">
        <v>40469</v>
      </c>
      <c r="I846" t="s">
        <v>509</v>
      </c>
      <c r="J846">
        <v>12.4</v>
      </c>
      <c r="K846" s="21">
        <v>45571</v>
      </c>
      <c r="L846" t="s">
        <v>46</v>
      </c>
      <c r="T846" t="str">
        <f t="shared" si="53"/>
        <v>U14</v>
      </c>
      <c r="U846" t="str">
        <f t="shared" si="54"/>
        <v>&lt;24</v>
      </c>
      <c r="V846" t="str">
        <f t="shared" si="55"/>
        <v>U14M&lt;24</v>
      </c>
      <c r="W846" t="str">
        <f t="shared" si="56"/>
        <v>BLEU</v>
      </c>
    </row>
    <row r="847" spans="1:23" x14ac:dyDescent="0.25">
      <c r="A847">
        <v>49537345</v>
      </c>
      <c r="B847" t="s">
        <v>28</v>
      </c>
      <c r="C847" t="s">
        <v>304</v>
      </c>
      <c r="D847" t="s">
        <v>305</v>
      </c>
      <c r="E847" t="s">
        <v>31</v>
      </c>
      <c r="F847" t="s">
        <v>32</v>
      </c>
      <c r="G847">
        <v>12</v>
      </c>
      <c r="H847" s="21">
        <v>40968</v>
      </c>
      <c r="I847" t="s">
        <v>381</v>
      </c>
      <c r="J847">
        <v>33.299999999999997</v>
      </c>
      <c r="K847" s="21">
        <v>45557</v>
      </c>
      <c r="L847" t="s">
        <v>151</v>
      </c>
      <c r="T847" t="str">
        <f t="shared" si="53"/>
        <v>U12</v>
      </c>
      <c r="U847" t="str">
        <f t="shared" si="54"/>
        <v>&lt;54</v>
      </c>
      <c r="V847" t="str">
        <f t="shared" si="55"/>
        <v>U12M&lt;54</v>
      </c>
      <c r="W847" t="str">
        <f t="shared" si="56"/>
        <v>VIOLET</v>
      </c>
    </row>
    <row r="848" spans="1:23" x14ac:dyDescent="0.25">
      <c r="A848">
        <v>48388335</v>
      </c>
      <c r="B848" t="s">
        <v>38</v>
      </c>
      <c r="C848" t="s">
        <v>306</v>
      </c>
      <c r="D848" t="s">
        <v>307</v>
      </c>
      <c r="E848" t="s">
        <v>39</v>
      </c>
      <c r="F848" t="s">
        <v>32</v>
      </c>
      <c r="G848">
        <v>12</v>
      </c>
      <c r="H848" s="21">
        <v>41107</v>
      </c>
      <c r="I848" t="s">
        <v>381</v>
      </c>
      <c r="J848">
        <v>22.6</v>
      </c>
      <c r="K848" s="21">
        <v>45486</v>
      </c>
      <c r="L848" t="s">
        <v>40</v>
      </c>
      <c r="T848" t="str">
        <f t="shared" si="53"/>
        <v>U12</v>
      </c>
      <c r="U848" t="str">
        <f t="shared" si="54"/>
        <v>&lt;24</v>
      </c>
      <c r="V848" t="str">
        <f t="shared" si="55"/>
        <v>U12F&lt;24</v>
      </c>
      <c r="W848" t="str">
        <f t="shared" si="56"/>
        <v>VIOLET</v>
      </c>
    </row>
    <row r="849" spans="1:23" x14ac:dyDescent="0.25">
      <c r="A849">
        <v>529821356</v>
      </c>
      <c r="B849" t="s">
        <v>28</v>
      </c>
      <c r="C849" t="s">
        <v>186</v>
      </c>
      <c r="D849" t="s">
        <v>105</v>
      </c>
      <c r="E849" t="s">
        <v>31</v>
      </c>
      <c r="F849" t="s">
        <v>32</v>
      </c>
      <c r="G849">
        <v>10</v>
      </c>
      <c r="H849" s="21">
        <v>41708</v>
      </c>
      <c r="I849" t="s">
        <v>252</v>
      </c>
      <c r="J849">
        <v>51.8</v>
      </c>
      <c r="K849" s="21">
        <v>45136</v>
      </c>
      <c r="L849" t="s">
        <v>46</v>
      </c>
      <c r="T849" t="str">
        <f t="shared" si="53"/>
        <v>U10</v>
      </c>
      <c r="U849" t="str">
        <f t="shared" si="54"/>
        <v>&lt;54</v>
      </c>
      <c r="V849" t="str">
        <f t="shared" si="55"/>
        <v>U10M&lt;54</v>
      </c>
      <c r="W849" t="str">
        <f t="shared" si="56"/>
        <v>ORANGE</v>
      </c>
    </row>
    <row r="850" spans="1:23" x14ac:dyDescent="0.25">
      <c r="A850">
        <v>43483304</v>
      </c>
      <c r="B850" t="s">
        <v>28</v>
      </c>
      <c r="C850" t="s">
        <v>1242</v>
      </c>
      <c r="D850" t="s">
        <v>1243</v>
      </c>
      <c r="E850" t="s">
        <v>31</v>
      </c>
      <c r="F850" t="s">
        <v>32</v>
      </c>
      <c r="G850">
        <v>17</v>
      </c>
      <c r="H850" s="21">
        <v>39338</v>
      </c>
      <c r="I850" t="s">
        <v>639</v>
      </c>
      <c r="J850">
        <v>-2.5</v>
      </c>
      <c r="K850" s="21">
        <v>45586</v>
      </c>
      <c r="L850" t="s">
        <v>40</v>
      </c>
      <c r="T850" t="str">
        <f t="shared" si="53"/>
        <v>U18</v>
      </c>
      <c r="U850" t="str">
        <f t="shared" si="54"/>
        <v>&lt;12</v>
      </c>
      <c r="V850" t="str">
        <f t="shared" si="55"/>
        <v>U18M&lt;12</v>
      </c>
      <c r="W850" t="str">
        <f t="shared" si="56"/>
        <v>JAUNE</v>
      </c>
    </row>
    <row r="851" spans="1:23" x14ac:dyDescent="0.25">
      <c r="A851">
        <v>523151359</v>
      </c>
      <c r="B851" t="s">
        <v>28</v>
      </c>
      <c r="C851" t="s">
        <v>504</v>
      </c>
      <c r="D851" t="s">
        <v>76</v>
      </c>
      <c r="E851" t="s">
        <v>31</v>
      </c>
      <c r="F851" t="s">
        <v>32</v>
      </c>
      <c r="G851">
        <v>15</v>
      </c>
      <c r="H851" s="21">
        <v>39873</v>
      </c>
      <c r="I851" t="s">
        <v>551</v>
      </c>
      <c r="J851">
        <v>20.3</v>
      </c>
      <c r="K851" s="21">
        <v>45226</v>
      </c>
      <c r="L851" t="s">
        <v>55</v>
      </c>
      <c r="T851" t="str">
        <f t="shared" si="53"/>
        <v>U16</v>
      </c>
      <c r="U851" t="str">
        <f t="shared" si="54"/>
        <v>&lt;24</v>
      </c>
      <c r="V851" t="str">
        <f t="shared" si="55"/>
        <v>U16M&lt;24</v>
      </c>
      <c r="W851" t="str">
        <f t="shared" si="56"/>
        <v>BLEU</v>
      </c>
    </row>
    <row r="852" spans="1:23" x14ac:dyDescent="0.25">
      <c r="A852">
        <v>521414382</v>
      </c>
      <c r="B852" t="s">
        <v>28</v>
      </c>
      <c r="C852" t="s">
        <v>1244</v>
      </c>
      <c r="D852" t="s">
        <v>1245</v>
      </c>
      <c r="E852" t="s">
        <v>31</v>
      </c>
      <c r="F852" t="s">
        <v>32</v>
      </c>
      <c r="G852">
        <v>16</v>
      </c>
      <c r="H852" s="21">
        <v>39763</v>
      </c>
      <c r="I852" t="s">
        <v>590</v>
      </c>
      <c r="J852">
        <v>54</v>
      </c>
      <c r="K852" s="21">
        <v>45476</v>
      </c>
      <c r="L852" t="s">
        <v>46</v>
      </c>
      <c r="T852" t="str">
        <f t="shared" si="53"/>
        <v>U16</v>
      </c>
      <c r="U852" t="str">
        <f t="shared" si="54"/>
        <v>&lt;54</v>
      </c>
      <c r="V852" t="str">
        <f t="shared" si="55"/>
        <v>U16M&lt;54</v>
      </c>
      <c r="W852" t="str">
        <f t="shared" si="56"/>
        <v>ROUGE</v>
      </c>
    </row>
    <row r="853" spans="1:23" x14ac:dyDescent="0.25">
      <c r="A853">
        <v>519520360</v>
      </c>
      <c r="B853" t="s">
        <v>28</v>
      </c>
      <c r="C853" t="s">
        <v>666</v>
      </c>
      <c r="D853" t="s">
        <v>667</v>
      </c>
      <c r="E853" t="s">
        <v>31</v>
      </c>
      <c r="F853" t="s">
        <v>32</v>
      </c>
      <c r="G853">
        <v>19</v>
      </c>
      <c r="H853" s="21">
        <v>38554</v>
      </c>
      <c r="I853" t="s">
        <v>966</v>
      </c>
      <c r="J853">
        <v>41.9</v>
      </c>
      <c r="K853" s="21">
        <v>45046</v>
      </c>
      <c r="L853" t="s">
        <v>113</v>
      </c>
      <c r="T853" t="b">
        <f t="shared" si="53"/>
        <v>0</v>
      </c>
      <c r="U853" t="str">
        <f t="shared" si="54"/>
        <v>&lt;54</v>
      </c>
      <c r="V853" t="str">
        <f t="shared" si="55"/>
        <v>FAUXM&lt;54</v>
      </c>
      <c r="W853" t="b">
        <f t="shared" si="56"/>
        <v>0</v>
      </c>
    </row>
    <row r="854" spans="1:23" x14ac:dyDescent="0.25">
      <c r="A854">
        <v>536294387</v>
      </c>
      <c r="B854" t="s">
        <v>28</v>
      </c>
      <c r="C854" t="s">
        <v>1246</v>
      </c>
      <c r="D854" t="s">
        <v>1247</v>
      </c>
      <c r="E854" t="s">
        <v>31</v>
      </c>
      <c r="F854" t="s">
        <v>32</v>
      </c>
      <c r="G854">
        <v>19</v>
      </c>
      <c r="H854" s="21">
        <v>38609</v>
      </c>
      <c r="I854" t="s">
        <v>966</v>
      </c>
      <c r="J854">
        <v>54</v>
      </c>
      <c r="K854" s="21">
        <v>45292</v>
      </c>
      <c r="L854" t="s">
        <v>58</v>
      </c>
      <c r="T854" t="b">
        <f t="shared" si="53"/>
        <v>0</v>
      </c>
      <c r="U854" t="str">
        <f t="shared" si="54"/>
        <v>&lt;54</v>
      </c>
      <c r="V854" t="str">
        <f t="shared" si="55"/>
        <v>FAUXM&lt;54</v>
      </c>
      <c r="W854" t="b">
        <f t="shared" si="56"/>
        <v>0</v>
      </c>
    </row>
    <row r="855" spans="1:23" x14ac:dyDescent="0.25">
      <c r="A855">
        <v>531764388</v>
      </c>
      <c r="B855" t="s">
        <v>28</v>
      </c>
      <c r="C855" t="s">
        <v>1248</v>
      </c>
      <c r="D855" t="s">
        <v>518</v>
      </c>
      <c r="E855" t="s">
        <v>31</v>
      </c>
      <c r="F855" t="s">
        <v>32</v>
      </c>
      <c r="G855">
        <v>10</v>
      </c>
      <c r="H855" s="21">
        <v>41760</v>
      </c>
      <c r="I855" t="s">
        <v>252</v>
      </c>
      <c r="J855">
        <v>54</v>
      </c>
      <c r="K855" s="21">
        <v>45556</v>
      </c>
      <c r="L855" t="s">
        <v>113</v>
      </c>
      <c r="T855" t="str">
        <f t="shared" si="53"/>
        <v>U10</v>
      </c>
      <c r="U855" t="str">
        <f t="shared" si="54"/>
        <v>&lt;54</v>
      </c>
      <c r="V855" t="str">
        <f t="shared" si="55"/>
        <v>U10M&lt;54</v>
      </c>
      <c r="W855" t="str">
        <f t="shared" si="56"/>
        <v>ORANGE</v>
      </c>
    </row>
    <row r="856" spans="1:23" x14ac:dyDescent="0.25">
      <c r="A856">
        <v>527853307</v>
      </c>
      <c r="B856" t="s">
        <v>28</v>
      </c>
      <c r="C856" t="s">
        <v>633</v>
      </c>
      <c r="D856" t="s">
        <v>276</v>
      </c>
      <c r="E856" t="s">
        <v>31</v>
      </c>
      <c r="F856" t="s">
        <v>32</v>
      </c>
      <c r="G856">
        <v>18</v>
      </c>
      <c r="H856" s="21">
        <v>38727</v>
      </c>
      <c r="I856" t="s">
        <v>671</v>
      </c>
      <c r="J856">
        <v>44.8</v>
      </c>
      <c r="K856" s="21">
        <v>44737</v>
      </c>
      <c r="L856" t="s">
        <v>151</v>
      </c>
      <c r="T856" t="str">
        <f t="shared" si="53"/>
        <v>U18</v>
      </c>
      <c r="U856" t="str">
        <f t="shared" si="54"/>
        <v>&lt;54</v>
      </c>
      <c r="V856" t="str">
        <f t="shared" si="55"/>
        <v>U18M&lt;54</v>
      </c>
      <c r="W856" t="str">
        <f t="shared" si="56"/>
        <v>ROUGE</v>
      </c>
    </row>
    <row r="857" spans="1:23" x14ac:dyDescent="0.25">
      <c r="A857">
        <v>45216282</v>
      </c>
      <c r="B857" t="s">
        <v>28</v>
      </c>
      <c r="C857" t="s">
        <v>668</v>
      </c>
      <c r="D857" t="s">
        <v>75</v>
      </c>
      <c r="E857" t="s">
        <v>31</v>
      </c>
      <c r="F857" t="s">
        <v>32</v>
      </c>
      <c r="G857">
        <v>19</v>
      </c>
      <c r="H857" s="21">
        <v>38705</v>
      </c>
      <c r="I857" t="s">
        <v>966</v>
      </c>
      <c r="J857">
        <v>36.1</v>
      </c>
      <c r="K857" s="21">
        <v>43223</v>
      </c>
      <c r="L857" t="s">
        <v>40</v>
      </c>
      <c r="T857" t="b">
        <f t="shared" si="53"/>
        <v>0</v>
      </c>
      <c r="U857" t="str">
        <f t="shared" si="54"/>
        <v>&lt;54</v>
      </c>
      <c r="V857" t="str">
        <f t="shared" si="55"/>
        <v>FAUXM&lt;54</v>
      </c>
      <c r="W857" t="b">
        <f t="shared" si="56"/>
        <v>0</v>
      </c>
    </row>
    <row r="858" spans="1:23" x14ac:dyDescent="0.25">
      <c r="A858">
        <v>532578382</v>
      </c>
      <c r="B858" t="s">
        <v>28</v>
      </c>
      <c r="C858" t="s">
        <v>1249</v>
      </c>
      <c r="D858" t="s">
        <v>119</v>
      </c>
      <c r="E858" t="s">
        <v>31</v>
      </c>
      <c r="F858" t="s">
        <v>32</v>
      </c>
      <c r="G858">
        <v>16</v>
      </c>
      <c r="H858" s="21">
        <v>39549</v>
      </c>
      <c r="I858" t="s">
        <v>590</v>
      </c>
      <c r="J858">
        <v>54</v>
      </c>
      <c r="K858" s="21">
        <v>45560</v>
      </c>
      <c r="L858" t="s">
        <v>43</v>
      </c>
      <c r="T858" t="str">
        <f t="shared" si="53"/>
        <v>U16</v>
      </c>
      <c r="U858" t="str">
        <f t="shared" si="54"/>
        <v>&lt;54</v>
      </c>
      <c r="V858" t="str">
        <f t="shared" si="55"/>
        <v>U16M&lt;54</v>
      </c>
      <c r="W858" t="str">
        <f t="shared" si="56"/>
        <v>ROUGE</v>
      </c>
    </row>
    <row r="859" spans="1:23" x14ac:dyDescent="0.25">
      <c r="A859">
        <v>41903320</v>
      </c>
      <c r="B859" t="s">
        <v>28</v>
      </c>
      <c r="C859" t="s">
        <v>634</v>
      </c>
      <c r="D859" t="s">
        <v>635</v>
      </c>
      <c r="E859" t="s">
        <v>31</v>
      </c>
      <c r="F859" t="s">
        <v>32</v>
      </c>
      <c r="G859">
        <v>18</v>
      </c>
      <c r="H859" s="21">
        <v>38743</v>
      </c>
      <c r="I859" t="s">
        <v>671</v>
      </c>
      <c r="J859">
        <v>54</v>
      </c>
      <c r="K859" s="21">
        <v>44737</v>
      </c>
      <c r="L859" t="s">
        <v>151</v>
      </c>
      <c r="T859" t="str">
        <f t="shared" si="53"/>
        <v>U18</v>
      </c>
      <c r="U859" t="str">
        <f t="shared" si="54"/>
        <v>&lt;54</v>
      </c>
      <c r="V859" t="str">
        <f t="shared" si="55"/>
        <v>U18M&lt;54</v>
      </c>
      <c r="W859" t="str">
        <f t="shared" si="56"/>
        <v>ROUGE</v>
      </c>
    </row>
    <row r="860" spans="1:23" x14ac:dyDescent="0.25">
      <c r="A860">
        <v>519270327</v>
      </c>
      <c r="B860" t="s">
        <v>28</v>
      </c>
      <c r="C860" t="s">
        <v>587</v>
      </c>
      <c r="D860" t="s">
        <v>109</v>
      </c>
      <c r="E860" t="s">
        <v>31</v>
      </c>
      <c r="F860" t="s">
        <v>32</v>
      </c>
      <c r="G860">
        <v>17</v>
      </c>
      <c r="H860" s="21">
        <v>39086</v>
      </c>
      <c r="I860" t="s">
        <v>639</v>
      </c>
      <c r="J860">
        <v>31.7</v>
      </c>
      <c r="K860" s="21">
        <v>45465</v>
      </c>
      <c r="L860" t="s">
        <v>65</v>
      </c>
      <c r="T860" t="str">
        <f t="shared" si="53"/>
        <v>U18</v>
      </c>
      <c r="U860" t="str">
        <f t="shared" si="54"/>
        <v>&lt;54</v>
      </c>
      <c r="V860" t="str">
        <f t="shared" si="55"/>
        <v>U18M&lt;54</v>
      </c>
      <c r="W860" t="str">
        <f t="shared" si="56"/>
        <v>ROUGE</v>
      </c>
    </row>
    <row r="861" spans="1:23" x14ac:dyDescent="0.25">
      <c r="A861">
        <v>530843311</v>
      </c>
      <c r="B861" t="s">
        <v>28</v>
      </c>
      <c r="C861" t="s">
        <v>636</v>
      </c>
      <c r="D861" t="s">
        <v>637</v>
      </c>
      <c r="E861" t="s">
        <v>31</v>
      </c>
      <c r="F861" t="s">
        <v>32</v>
      </c>
      <c r="G861">
        <v>18</v>
      </c>
      <c r="H861" s="21">
        <v>38902</v>
      </c>
      <c r="I861" t="s">
        <v>671</v>
      </c>
      <c r="J861">
        <v>17.399999999999999</v>
      </c>
      <c r="K861" s="21">
        <v>45472</v>
      </c>
      <c r="L861" t="s">
        <v>43</v>
      </c>
      <c r="T861" t="str">
        <f t="shared" si="53"/>
        <v>U18</v>
      </c>
      <c r="U861" t="str">
        <f t="shared" si="54"/>
        <v>&lt;24</v>
      </c>
      <c r="V861" t="str">
        <f t="shared" si="55"/>
        <v>U18M&lt;24</v>
      </c>
      <c r="W861" t="str">
        <f t="shared" si="56"/>
        <v>BLEU</v>
      </c>
    </row>
    <row r="862" spans="1:23" x14ac:dyDescent="0.25">
      <c r="A862">
        <v>524304389</v>
      </c>
      <c r="B862" t="s">
        <v>28</v>
      </c>
      <c r="C862" t="s">
        <v>1250</v>
      </c>
      <c r="D862" t="s">
        <v>1251</v>
      </c>
      <c r="E862" t="s">
        <v>31</v>
      </c>
      <c r="F862" t="s">
        <v>32</v>
      </c>
      <c r="G862">
        <v>10</v>
      </c>
      <c r="H862" s="21">
        <v>41995</v>
      </c>
      <c r="I862" t="s">
        <v>252</v>
      </c>
      <c r="J862">
        <v>54</v>
      </c>
      <c r="K862" s="21">
        <v>45504</v>
      </c>
      <c r="L862" t="s">
        <v>65</v>
      </c>
      <c r="T862" t="str">
        <f t="shared" si="53"/>
        <v>U10</v>
      </c>
      <c r="U862" t="str">
        <f t="shared" si="54"/>
        <v>&lt;54</v>
      </c>
      <c r="V862" t="str">
        <f t="shared" si="55"/>
        <v>U10M&lt;54</v>
      </c>
      <c r="W862" t="str">
        <f t="shared" si="56"/>
        <v>ORANGE</v>
      </c>
    </row>
    <row r="863" spans="1:23" x14ac:dyDescent="0.25">
      <c r="A863">
        <v>516499373</v>
      </c>
      <c r="B863" t="s">
        <v>28</v>
      </c>
      <c r="C863" t="s">
        <v>308</v>
      </c>
      <c r="D863" t="s">
        <v>165</v>
      </c>
      <c r="E863" t="s">
        <v>31</v>
      </c>
      <c r="F863" t="s">
        <v>32</v>
      </c>
      <c r="G863">
        <v>16</v>
      </c>
      <c r="H863" s="21">
        <v>39717</v>
      </c>
      <c r="I863" t="s">
        <v>590</v>
      </c>
      <c r="J863">
        <v>31.4</v>
      </c>
      <c r="K863" s="21">
        <v>45521</v>
      </c>
      <c r="L863" t="s">
        <v>600</v>
      </c>
      <c r="T863" t="str">
        <f t="shared" si="53"/>
        <v>U16</v>
      </c>
      <c r="U863" t="str">
        <f t="shared" si="54"/>
        <v>&lt;54</v>
      </c>
      <c r="V863" t="str">
        <f t="shared" si="55"/>
        <v>U16M&lt;54</v>
      </c>
      <c r="W863" t="str">
        <f t="shared" si="56"/>
        <v>ROUGE</v>
      </c>
    </row>
    <row r="864" spans="1:23" x14ac:dyDescent="0.25">
      <c r="A864">
        <v>530224329</v>
      </c>
      <c r="B864" t="s">
        <v>28</v>
      </c>
      <c r="C864" t="s">
        <v>308</v>
      </c>
      <c r="D864" t="s">
        <v>213</v>
      </c>
      <c r="E864" t="s">
        <v>31</v>
      </c>
      <c r="F864" t="s">
        <v>32</v>
      </c>
      <c r="G864">
        <v>16</v>
      </c>
      <c r="H864" s="21">
        <v>39778</v>
      </c>
      <c r="I864" t="s">
        <v>590</v>
      </c>
      <c r="J864">
        <v>34.200000000000003</v>
      </c>
      <c r="K864" s="21">
        <v>44618</v>
      </c>
      <c r="L864" t="s">
        <v>58</v>
      </c>
      <c r="T864" t="str">
        <f t="shared" si="53"/>
        <v>U16</v>
      </c>
      <c r="U864" t="str">
        <f t="shared" si="54"/>
        <v>&lt;54</v>
      </c>
      <c r="V864" t="str">
        <f t="shared" si="55"/>
        <v>U16M&lt;54</v>
      </c>
      <c r="W864" t="str">
        <f t="shared" si="56"/>
        <v>ROUGE</v>
      </c>
    </row>
    <row r="865" spans="1:23" x14ac:dyDescent="0.25">
      <c r="A865">
        <v>46504371</v>
      </c>
      <c r="B865" t="s">
        <v>28</v>
      </c>
      <c r="C865" t="s">
        <v>308</v>
      </c>
      <c r="D865" t="s">
        <v>674</v>
      </c>
      <c r="E865" t="s">
        <v>31</v>
      </c>
      <c r="F865" t="s">
        <v>32</v>
      </c>
      <c r="G865">
        <v>16</v>
      </c>
      <c r="H865" s="21">
        <v>39717</v>
      </c>
      <c r="I865" t="s">
        <v>590</v>
      </c>
      <c r="J865">
        <v>23.6</v>
      </c>
      <c r="K865" s="21">
        <v>45521</v>
      </c>
      <c r="L865" t="s">
        <v>600</v>
      </c>
      <c r="T865" t="str">
        <f t="shared" si="53"/>
        <v>U16</v>
      </c>
      <c r="U865" t="str">
        <f t="shared" si="54"/>
        <v>&lt;24</v>
      </c>
      <c r="V865" t="str">
        <f t="shared" si="55"/>
        <v>U16M&lt;24</v>
      </c>
      <c r="W865" t="str">
        <f t="shared" si="56"/>
        <v>BLEU</v>
      </c>
    </row>
    <row r="866" spans="1:23" x14ac:dyDescent="0.25">
      <c r="A866">
        <v>532912377</v>
      </c>
      <c r="B866" t="s">
        <v>38</v>
      </c>
      <c r="C866" t="s">
        <v>308</v>
      </c>
      <c r="D866" t="s">
        <v>285</v>
      </c>
      <c r="E866" t="s">
        <v>39</v>
      </c>
      <c r="F866" t="s">
        <v>32</v>
      </c>
      <c r="G866">
        <v>11</v>
      </c>
      <c r="H866" s="21">
        <v>41400</v>
      </c>
      <c r="I866" t="s">
        <v>314</v>
      </c>
      <c r="J866">
        <v>54</v>
      </c>
      <c r="K866" s="21">
        <v>45409</v>
      </c>
      <c r="L866" t="s">
        <v>58</v>
      </c>
      <c r="T866" t="str">
        <f t="shared" si="53"/>
        <v>U12</v>
      </c>
      <c r="U866" t="str">
        <f t="shared" si="54"/>
        <v>&lt;54</v>
      </c>
      <c r="V866" t="str">
        <f t="shared" si="55"/>
        <v>U12F&lt;54</v>
      </c>
      <c r="W866" t="str">
        <f t="shared" si="56"/>
        <v>VIOLET</v>
      </c>
    </row>
    <row r="867" spans="1:23" x14ac:dyDescent="0.25">
      <c r="A867">
        <v>535179334</v>
      </c>
      <c r="B867" t="s">
        <v>28</v>
      </c>
      <c r="C867" t="s">
        <v>669</v>
      </c>
      <c r="D867" t="s">
        <v>198</v>
      </c>
      <c r="E867" t="s">
        <v>31</v>
      </c>
      <c r="F867" t="s">
        <v>32</v>
      </c>
      <c r="G867">
        <v>19</v>
      </c>
      <c r="H867" s="21">
        <v>38605</v>
      </c>
      <c r="I867" t="s">
        <v>966</v>
      </c>
      <c r="J867">
        <v>37.299999999999997</v>
      </c>
      <c r="K867" s="21">
        <v>44022</v>
      </c>
      <c r="L867" t="s">
        <v>46</v>
      </c>
      <c r="T867" t="b">
        <f t="shared" si="53"/>
        <v>0</v>
      </c>
      <c r="U867" t="str">
        <f t="shared" si="54"/>
        <v>&lt;54</v>
      </c>
      <c r="V867" t="str">
        <f t="shared" si="55"/>
        <v>FAUXM&lt;54</v>
      </c>
      <c r="W867" t="b">
        <f t="shared" si="56"/>
        <v>0</v>
      </c>
    </row>
    <row r="868" spans="1:23" x14ac:dyDescent="0.25">
      <c r="A868">
        <v>43225318</v>
      </c>
      <c r="B868" t="s">
        <v>28</v>
      </c>
      <c r="C868" t="s">
        <v>545</v>
      </c>
      <c r="D868" t="s">
        <v>546</v>
      </c>
      <c r="E868" t="s">
        <v>31</v>
      </c>
      <c r="F868" t="s">
        <v>32</v>
      </c>
      <c r="G868">
        <v>16</v>
      </c>
      <c r="H868" s="21">
        <v>39517</v>
      </c>
      <c r="I868" t="s">
        <v>590</v>
      </c>
      <c r="J868">
        <v>8.1</v>
      </c>
      <c r="K868" s="21">
        <v>45445</v>
      </c>
      <c r="L868" t="s">
        <v>34</v>
      </c>
      <c r="T868" t="str">
        <f t="shared" si="53"/>
        <v>U16</v>
      </c>
      <c r="U868" t="str">
        <f t="shared" si="54"/>
        <v>&lt;12</v>
      </c>
      <c r="V868" t="str">
        <f t="shared" si="55"/>
        <v>U16M&lt;12</v>
      </c>
      <c r="W868" t="str">
        <f t="shared" si="56"/>
        <v>JAUNE</v>
      </c>
    </row>
    <row r="869" spans="1:23" x14ac:dyDescent="0.25">
      <c r="A869">
        <v>540907251</v>
      </c>
      <c r="B869" t="s">
        <v>28</v>
      </c>
      <c r="C869" t="s">
        <v>670</v>
      </c>
      <c r="D869" t="s">
        <v>115</v>
      </c>
      <c r="E869" t="s">
        <v>31</v>
      </c>
      <c r="F869" t="s">
        <v>32</v>
      </c>
      <c r="G869">
        <v>19</v>
      </c>
      <c r="H869" s="21">
        <v>38651</v>
      </c>
      <c r="I869" t="s">
        <v>966</v>
      </c>
      <c r="J869">
        <v>11.6</v>
      </c>
      <c r="K869" s="21">
        <v>44808</v>
      </c>
      <c r="L869" t="s">
        <v>113</v>
      </c>
      <c r="T869" t="b">
        <f t="shared" si="53"/>
        <v>0</v>
      </c>
      <c r="U869" t="str">
        <f t="shared" si="54"/>
        <v>&lt;12</v>
      </c>
      <c r="V869" t="str">
        <f t="shared" si="55"/>
        <v>FAUXM&lt;12</v>
      </c>
      <c r="W869" t="b">
        <f t="shared" si="56"/>
        <v>0</v>
      </c>
    </row>
    <row r="870" spans="1:23" x14ac:dyDescent="0.25">
      <c r="A870">
        <v>41033333</v>
      </c>
      <c r="B870" t="s">
        <v>28</v>
      </c>
      <c r="C870" t="s">
        <v>126</v>
      </c>
      <c r="D870" t="s">
        <v>127</v>
      </c>
      <c r="E870" t="s">
        <v>31</v>
      </c>
      <c r="F870" t="s">
        <v>32</v>
      </c>
      <c r="G870">
        <v>9</v>
      </c>
      <c r="H870" s="21">
        <v>42130</v>
      </c>
      <c r="I870" t="s">
        <v>195</v>
      </c>
      <c r="J870">
        <v>5</v>
      </c>
      <c r="K870" s="21">
        <v>45571</v>
      </c>
      <c r="L870" t="s">
        <v>46</v>
      </c>
      <c r="T870" t="str">
        <f t="shared" si="53"/>
        <v>U10</v>
      </c>
      <c r="U870" t="str">
        <f t="shared" si="54"/>
        <v>&lt;12</v>
      </c>
      <c r="V870" t="str">
        <f t="shared" si="55"/>
        <v>U10M&lt;12</v>
      </c>
      <c r="W870" t="str">
        <f t="shared" si="56"/>
        <v>ROUGE</v>
      </c>
    </row>
    <row r="871" spans="1:23" x14ac:dyDescent="0.25">
      <c r="A871">
        <v>532776373</v>
      </c>
      <c r="B871" t="s">
        <v>28</v>
      </c>
      <c r="C871" t="s">
        <v>126</v>
      </c>
      <c r="D871" t="s">
        <v>644</v>
      </c>
      <c r="E871" t="s">
        <v>31</v>
      </c>
      <c r="F871" t="s">
        <v>32</v>
      </c>
      <c r="G871">
        <v>4</v>
      </c>
      <c r="H871" s="21">
        <v>44009</v>
      </c>
      <c r="I871" t="s">
        <v>33</v>
      </c>
      <c r="J871">
        <v>54</v>
      </c>
      <c r="K871" s="21">
        <v>45185</v>
      </c>
      <c r="L871" t="s">
        <v>46</v>
      </c>
      <c r="T871" t="str">
        <f t="shared" si="53"/>
        <v>U8</v>
      </c>
      <c r="U871" t="str">
        <f t="shared" si="54"/>
        <v>&lt;54</v>
      </c>
      <c r="V871" t="str">
        <f t="shared" si="55"/>
        <v>U8M&lt;54</v>
      </c>
      <c r="W871" t="str">
        <f t="shared" si="56"/>
        <v>ORANGE</v>
      </c>
    </row>
    <row r="872" spans="1:23" x14ac:dyDescent="0.25">
      <c r="A872">
        <v>527616340</v>
      </c>
      <c r="B872" t="s">
        <v>38</v>
      </c>
      <c r="C872" t="s">
        <v>1252</v>
      </c>
      <c r="D872" t="s">
        <v>981</v>
      </c>
      <c r="E872" t="s">
        <v>39</v>
      </c>
      <c r="F872" t="s">
        <v>32</v>
      </c>
      <c r="G872">
        <v>14</v>
      </c>
      <c r="H872" s="21">
        <v>40476</v>
      </c>
      <c r="I872" t="s">
        <v>509</v>
      </c>
      <c r="J872">
        <v>41.3</v>
      </c>
      <c r="K872" s="21">
        <v>45570</v>
      </c>
      <c r="L872" t="s">
        <v>46</v>
      </c>
      <c r="T872" t="str">
        <f t="shared" ref="T872:T923" si="57">IF(LEFT(I872,4)="ENFA","U8",IF(LEFT(I872,4)="POUC","U10",IF(LEFT(I872,4)="POUS","U12",IF(LEFT(I872,4)="BENJ","U14",IF(LEFT(I872,4)="MINI","U16",IF(LEFT(I872,4)="CADE","U18"))))))</f>
        <v>U14</v>
      </c>
      <c r="U872" t="str">
        <f t="shared" ref="U872:U923" si="58">IF(J872&lt;12,"&lt;12",IF(J872&lt;24,"&lt;24",IF(J872&lt;55,"&lt;54")))</f>
        <v>&lt;54</v>
      </c>
      <c r="V872" t="str">
        <f t="shared" ref="V872:V923" si="59">_xlfn.CONCAT(T872,E872,U872)</f>
        <v>U14F&lt;54</v>
      </c>
      <c r="W872" t="str">
        <f t="shared" ref="W872:W923" si="60">IF(LEFT(V872,2)="U8","ORANGE",IF(V872="U10M&lt;54","ORANGE",IF(V872="U10F&lt;54","ORANGE",IF(V872="U10M&lt;24","ROUGE",IF(V872="U10F&lt;24","VIOLET",IF(V872="U10M&lt;12","ROUGE",IF(V872="U10F&lt;12","VIOLET",IF(V872="U12M&lt;54","VIOLET",IF(V872="U12F&lt;54","VIOLET",IF(V872="U12M&lt;24","ROUGE",IF(V872="U12F&lt;24","VIOLET",IF(V872="U12M&lt;12","ROUGE",IF(V872="U12F&lt;12","ROUGE",IF(V872="U14M&lt;54","ROUGE",IF(V872="U14F&lt;54","VIOLET",IF(V872="U14M&lt;24","BLEU",IF(V872="U14F&lt;24","ROUGE",IF(V872="U14M&lt;12","JAUNE",IF(V872="U14F&lt;12","ROUGE",IF(V872="U16M&lt;54","ROUGE",IF(V872="U16F&lt;54","VIOLET",IF(V872="U16M&lt;24","BLEU",IF(V872="U16F&lt;24","ROUGE",IF(V872="U16M&lt;12","JAUNE",IF(V872="U16F&lt;12","ROUGE",IF(V872="U18M&lt;54","ROUGE",IF(V872="U18F&lt;54","VIOLET",IF(V872="U18M&lt;24","BLEU",IF(V872="U18F&lt;24","ROUGE",IF(V872="U18M&lt;12","JAUNE",IF(V872="U18F&lt;12","ROUGE")))))))))))))))))))))))))))))))</f>
        <v>VIOLET</v>
      </c>
    </row>
    <row r="873" spans="1:23" x14ac:dyDescent="0.25">
      <c r="A873">
        <v>534877368</v>
      </c>
      <c r="B873" t="s">
        <v>28</v>
      </c>
      <c r="C873" t="s">
        <v>1252</v>
      </c>
      <c r="D873" t="s">
        <v>296</v>
      </c>
      <c r="E873" t="s">
        <v>31</v>
      </c>
      <c r="F873" t="s">
        <v>32</v>
      </c>
      <c r="G873">
        <v>8</v>
      </c>
      <c r="H873" s="21">
        <v>42664</v>
      </c>
      <c r="I873" t="s">
        <v>33</v>
      </c>
      <c r="J873">
        <v>54</v>
      </c>
      <c r="K873" s="21">
        <v>45570</v>
      </c>
      <c r="L873" t="s">
        <v>46</v>
      </c>
      <c r="T873" t="str">
        <f t="shared" si="57"/>
        <v>U8</v>
      </c>
      <c r="U873" t="str">
        <f t="shared" si="58"/>
        <v>&lt;54</v>
      </c>
      <c r="V873" t="str">
        <f t="shared" si="59"/>
        <v>U8M&lt;54</v>
      </c>
      <c r="W873" t="str">
        <f t="shared" si="60"/>
        <v>ORANGE</v>
      </c>
    </row>
    <row r="874" spans="1:23" x14ac:dyDescent="0.25">
      <c r="A874">
        <v>527050380</v>
      </c>
      <c r="B874" t="s">
        <v>28</v>
      </c>
      <c r="C874" t="s">
        <v>1253</v>
      </c>
      <c r="D874" t="s">
        <v>223</v>
      </c>
      <c r="E874" t="s">
        <v>31</v>
      </c>
      <c r="F874" t="s">
        <v>32</v>
      </c>
      <c r="G874">
        <v>6</v>
      </c>
      <c r="H874" s="21">
        <v>43255</v>
      </c>
      <c r="I874" t="s">
        <v>33</v>
      </c>
      <c r="J874">
        <v>54</v>
      </c>
      <c r="K874" s="21">
        <v>45534</v>
      </c>
      <c r="L874" t="s">
        <v>46</v>
      </c>
      <c r="T874" t="str">
        <f t="shared" si="57"/>
        <v>U8</v>
      </c>
      <c r="U874" t="str">
        <f t="shared" si="58"/>
        <v>&lt;54</v>
      </c>
      <c r="V874" t="str">
        <f t="shared" si="59"/>
        <v>U8M&lt;54</v>
      </c>
      <c r="W874" t="str">
        <f t="shared" si="60"/>
        <v>ORANGE</v>
      </c>
    </row>
    <row r="875" spans="1:23" x14ac:dyDescent="0.25">
      <c r="A875">
        <v>42135386</v>
      </c>
      <c r="B875" t="s">
        <v>28</v>
      </c>
      <c r="C875" t="s">
        <v>1254</v>
      </c>
      <c r="D875" t="s">
        <v>867</v>
      </c>
      <c r="E875" t="s">
        <v>31</v>
      </c>
      <c r="F875" t="s">
        <v>32</v>
      </c>
      <c r="G875">
        <v>20</v>
      </c>
      <c r="H875" s="21">
        <v>38065</v>
      </c>
      <c r="I875" t="s">
        <v>966</v>
      </c>
      <c r="J875">
        <v>54</v>
      </c>
      <c r="K875" s="21">
        <v>45421</v>
      </c>
      <c r="L875" t="s">
        <v>151</v>
      </c>
      <c r="T875" t="b">
        <f t="shared" si="57"/>
        <v>0</v>
      </c>
      <c r="U875" t="str">
        <f t="shared" si="58"/>
        <v>&lt;54</v>
      </c>
      <c r="V875" t="str">
        <f t="shared" si="59"/>
        <v>FAUXM&lt;54</v>
      </c>
      <c r="W875" t="b">
        <f t="shared" si="60"/>
        <v>0</v>
      </c>
    </row>
    <row r="876" spans="1:23" x14ac:dyDescent="0.25">
      <c r="A876">
        <v>532603353</v>
      </c>
      <c r="B876" t="s">
        <v>38</v>
      </c>
      <c r="C876" t="s">
        <v>187</v>
      </c>
      <c r="D876" t="s">
        <v>188</v>
      </c>
      <c r="E876" t="s">
        <v>39</v>
      </c>
      <c r="F876" t="s">
        <v>32</v>
      </c>
      <c r="G876">
        <v>10</v>
      </c>
      <c r="H876" s="21">
        <v>41773</v>
      </c>
      <c r="I876" t="s">
        <v>252</v>
      </c>
      <c r="J876">
        <v>54</v>
      </c>
      <c r="K876" s="21">
        <v>44839</v>
      </c>
      <c r="L876" t="s">
        <v>34</v>
      </c>
      <c r="T876" t="str">
        <f t="shared" si="57"/>
        <v>U10</v>
      </c>
      <c r="U876" t="str">
        <f t="shared" si="58"/>
        <v>&lt;54</v>
      </c>
      <c r="V876" t="str">
        <f t="shared" si="59"/>
        <v>U10F&lt;54</v>
      </c>
      <c r="W876" t="str">
        <f t="shared" si="60"/>
        <v>ORANGE</v>
      </c>
    </row>
    <row r="877" spans="1:23" x14ac:dyDescent="0.25">
      <c r="A877">
        <v>41230294</v>
      </c>
      <c r="B877" t="s">
        <v>28</v>
      </c>
      <c r="C877" t="s">
        <v>547</v>
      </c>
      <c r="D877" t="s">
        <v>115</v>
      </c>
      <c r="E877" t="s">
        <v>31</v>
      </c>
      <c r="F877" t="s">
        <v>32</v>
      </c>
      <c r="G877">
        <v>16</v>
      </c>
      <c r="H877" s="21">
        <v>39689</v>
      </c>
      <c r="I877" t="s">
        <v>590</v>
      </c>
      <c r="J877">
        <v>14</v>
      </c>
      <c r="K877" s="21">
        <v>45571</v>
      </c>
      <c r="L877" t="s">
        <v>40</v>
      </c>
      <c r="T877" t="str">
        <f t="shared" si="57"/>
        <v>U16</v>
      </c>
      <c r="U877" t="str">
        <f t="shared" si="58"/>
        <v>&lt;24</v>
      </c>
      <c r="V877" t="str">
        <f t="shared" si="59"/>
        <v>U16M&lt;24</v>
      </c>
      <c r="W877" t="str">
        <f t="shared" si="60"/>
        <v>BLEU</v>
      </c>
    </row>
    <row r="878" spans="1:23" x14ac:dyDescent="0.25">
      <c r="A878">
        <v>538490385</v>
      </c>
      <c r="B878" t="s">
        <v>28</v>
      </c>
      <c r="C878" t="s">
        <v>1255</v>
      </c>
      <c r="D878" t="s">
        <v>109</v>
      </c>
      <c r="E878" t="s">
        <v>31</v>
      </c>
      <c r="F878" t="s">
        <v>32</v>
      </c>
      <c r="G878">
        <v>13</v>
      </c>
      <c r="H878" s="21">
        <v>40746</v>
      </c>
      <c r="I878" t="s">
        <v>448</v>
      </c>
      <c r="J878">
        <v>54</v>
      </c>
      <c r="K878" s="21">
        <v>45595</v>
      </c>
      <c r="L878" t="s">
        <v>46</v>
      </c>
      <c r="T878" t="str">
        <f t="shared" si="57"/>
        <v>U14</v>
      </c>
      <c r="U878" t="str">
        <f t="shared" si="58"/>
        <v>&lt;54</v>
      </c>
      <c r="V878" t="str">
        <f t="shared" si="59"/>
        <v>U14M&lt;54</v>
      </c>
      <c r="W878" t="str">
        <f t="shared" si="60"/>
        <v>ROUGE</v>
      </c>
    </row>
    <row r="879" spans="1:23" x14ac:dyDescent="0.25">
      <c r="A879">
        <v>542116370</v>
      </c>
      <c r="B879" t="s">
        <v>28</v>
      </c>
      <c r="C879" t="s">
        <v>919</v>
      </c>
      <c r="D879" t="s">
        <v>157</v>
      </c>
      <c r="E879" t="s">
        <v>31</v>
      </c>
      <c r="F879" t="s">
        <v>32</v>
      </c>
      <c r="G879">
        <v>7</v>
      </c>
      <c r="H879" s="21">
        <v>43088</v>
      </c>
      <c r="I879" t="s">
        <v>33</v>
      </c>
      <c r="J879">
        <v>54</v>
      </c>
      <c r="K879" s="21">
        <v>45233</v>
      </c>
      <c r="L879" t="s">
        <v>65</v>
      </c>
      <c r="T879" t="str">
        <f t="shared" si="57"/>
        <v>U8</v>
      </c>
      <c r="U879" t="str">
        <f t="shared" si="58"/>
        <v>&lt;54</v>
      </c>
      <c r="V879" t="str">
        <f t="shared" si="59"/>
        <v>U8M&lt;54</v>
      </c>
      <c r="W879" t="str">
        <f t="shared" si="60"/>
        <v>ORANGE</v>
      </c>
    </row>
    <row r="880" spans="1:23" x14ac:dyDescent="0.25">
      <c r="A880">
        <v>537801353</v>
      </c>
      <c r="B880" t="s">
        <v>28</v>
      </c>
      <c r="C880" t="s">
        <v>189</v>
      </c>
      <c r="D880" t="s">
        <v>190</v>
      </c>
      <c r="E880" t="s">
        <v>31</v>
      </c>
      <c r="F880" t="s">
        <v>32</v>
      </c>
      <c r="G880">
        <v>10</v>
      </c>
      <c r="H880" s="21">
        <v>41739</v>
      </c>
      <c r="I880" t="s">
        <v>252</v>
      </c>
      <c r="J880">
        <v>54</v>
      </c>
      <c r="K880" s="21">
        <v>44464</v>
      </c>
      <c r="L880" t="s">
        <v>55</v>
      </c>
      <c r="T880" t="str">
        <f t="shared" si="57"/>
        <v>U10</v>
      </c>
      <c r="U880" t="str">
        <f t="shared" si="58"/>
        <v>&lt;54</v>
      </c>
      <c r="V880" t="str">
        <f t="shared" si="59"/>
        <v>U10M&lt;54</v>
      </c>
      <c r="W880" t="str">
        <f t="shared" si="60"/>
        <v>ORANGE</v>
      </c>
    </row>
    <row r="881" spans="1:23" x14ac:dyDescent="0.25">
      <c r="A881">
        <v>533447306</v>
      </c>
      <c r="B881" t="s">
        <v>28</v>
      </c>
      <c r="C881" t="s">
        <v>378</v>
      </c>
      <c r="D881" t="s">
        <v>72</v>
      </c>
      <c r="E881" t="s">
        <v>31</v>
      </c>
      <c r="F881" t="s">
        <v>32</v>
      </c>
      <c r="G881">
        <v>13</v>
      </c>
      <c r="H881" s="21">
        <v>40771</v>
      </c>
      <c r="I881" t="s">
        <v>448</v>
      </c>
      <c r="J881">
        <v>54</v>
      </c>
      <c r="K881" s="21">
        <v>44839</v>
      </c>
      <c r="L881" t="s">
        <v>34</v>
      </c>
      <c r="T881" t="str">
        <f t="shared" si="57"/>
        <v>U14</v>
      </c>
      <c r="U881" t="str">
        <f t="shared" si="58"/>
        <v>&lt;54</v>
      </c>
      <c r="V881" t="str">
        <f t="shared" si="59"/>
        <v>U14M&lt;54</v>
      </c>
      <c r="W881" t="str">
        <f t="shared" si="60"/>
        <v>ROUGE</v>
      </c>
    </row>
    <row r="882" spans="1:23" x14ac:dyDescent="0.25">
      <c r="A882">
        <v>41531387</v>
      </c>
      <c r="B882" t="s">
        <v>28</v>
      </c>
      <c r="C882" t="s">
        <v>1256</v>
      </c>
      <c r="D882" t="s">
        <v>78</v>
      </c>
      <c r="E882" t="s">
        <v>31</v>
      </c>
      <c r="F882" t="s">
        <v>32</v>
      </c>
      <c r="G882">
        <v>8</v>
      </c>
      <c r="H882" s="21">
        <v>42451</v>
      </c>
      <c r="I882" t="s">
        <v>33</v>
      </c>
      <c r="J882">
        <v>54</v>
      </c>
      <c r="K882" s="21">
        <v>45279</v>
      </c>
      <c r="L882" t="s">
        <v>62</v>
      </c>
      <c r="T882" t="str">
        <f t="shared" si="57"/>
        <v>U8</v>
      </c>
      <c r="U882" t="str">
        <f t="shared" si="58"/>
        <v>&lt;54</v>
      </c>
      <c r="V882" t="str">
        <f t="shared" si="59"/>
        <v>U8M&lt;54</v>
      </c>
      <c r="W882" t="str">
        <f t="shared" si="60"/>
        <v>ORANGE</v>
      </c>
    </row>
    <row r="883" spans="1:23" x14ac:dyDescent="0.25">
      <c r="A883">
        <v>42035388</v>
      </c>
      <c r="B883" t="s">
        <v>28</v>
      </c>
      <c r="C883" t="s">
        <v>1257</v>
      </c>
      <c r="D883" t="s">
        <v>333</v>
      </c>
      <c r="E883" t="s">
        <v>31</v>
      </c>
      <c r="F883" t="s">
        <v>32</v>
      </c>
      <c r="G883">
        <v>18</v>
      </c>
      <c r="H883" s="21">
        <v>38993</v>
      </c>
      <c r="I883" t="s">
        <v>671</v>
      </c>
      <c r="J883">
        <v>54</v>
      </c>
      <c r="K883" s="21">
        <v>45286</v>
      </c>
      <c r="L883" t="s">
        <v>388</v>
      </c>
      <c r="T883" t="str">
        <f t="shared" si="57"/>
        <v>U18</v>
      </c>
      <c r="U883" t="str">
        <f t="shared" si="58"/>
        <v>&lt;54</v>
      </c>
      <c r="V883" t="str">
        <f t="shared" si="59"/>
        <v>U18M&lt;54</v>
      </c>
      <c r="W883" t="str">
        <f t="shared" si="60"/>
        <v>ROUGE</v>
      </c>
    </row>
    <row r="884" spans="1:23" x14ac:dyDescent="0.25">
      <c r="A884">
        <v>527294386</v>
      </c>
      <c r="B884" t="s">
        <v>28</v>
      </c>
      <c r="C884" t="s">
        <v>1258</v>
      </c>
      <c r="D884" t="s">
        <v>139</v>
      </c>
      <c r="E884" t="s">
        <v>31</v>
      </c>
      <c r="F884" t="s">
        <v>32</v>
      </c>
      <c r="G884">
        <v>12</v>
      </c>
      <c r="H884" s="21">
        <v>41270</v>
      </c>
      <c r="I884" t="s">
        <v>381</v>
      </c>
      <c r="J884">
        <v>54</v>
      </c>
      <c r="K884" s="21">
        <v>45536</v>
      </c>
      <c r="L884" t="s">
        <v>113</v>
      </c>
      <c r="T884" t="str">
        <f t="shared" si="57"/>
        <v>U12</v>
      </c>
      <c r="U884" t="str">
        <f t="shared" si="58"/>
        <v>&lt;54</v>
      </c>
      <c r="V884" t="str">
        <f t="shared" si="59"/>
        <v>U12M&lt;54</v>
      </c>
      <c r="W884" t="str">
        <f t="shared" si="60"/>
        <v>VIOLET</v>
      </c>
    </row>
    <row r="885" spans="1:23" x14ac:dyDescent="0.25">
      <c r="A885">
        <v>529138372</v>
      </c>
      <c r="B885" t="s">
        <v>28</v>
      </c>
      <c r="C885" t="s">
        <v>920</v>
      </c>
      <c r="D885" t="s">
        <v>157</v>
      </c>
      <c r="E885" t="s">
        <v>31</v>
      </c>
      <c r="F885" t="s">
        <v>32</v>
      </c>
      <c r="G885">
        <v>14</v>
      </c>
      <c r="H885" s="21">
        <v>40242</v>
      </c>
      <c r="I885" t="s">
        <v>509</v>
      </c>
      <c r="J885">
        <v>54</v>
      </c>
      <c r="K885" s="21">
        <v>45170</v>
      </c>
      <c r="L885" t="s">
        <v>46</v>
      </c>
      <c r="T885" t="str">
        <f t="shared" si="57"/>
        <v>U14</v>
      </c>
      <c r="U885" t="str">
        <f t="shared" si="58"/>
        <v>&lt;54</v>
      </c>
      <c r="V885" t="str">
        <f t="shared" si="59"/>
        <v>U14M&lt;54</v>
      </c>
      <c r="W885" t="str">
        <f t="shared" si="60"/>
        <v>ROUGE</v>
      </c>
    </row>
    <row r="886" spans="1:23" x14ac:dyDescent="0.25">
      <c r="A886">
        <v>529139371</v>
      </c>
      <c r="B886" t="s">
        <v>28</v>
      </c>
      <c r="C886" t="s">
        <v>920</v>
      </c>
      <c r="D886" t="s">
        <v>921</v>
      </c>
      <c r="E886" t="s">
        <v>31</v>
      </c>
      <c r="F886" t="s">
        <v>32</v>
      </c>
      <c r="G886">
        <v>13</v>
      </c>
      <c r="H886" s="21">
        <v>40774</v>
      </c>
      <c r="I886" t="s">
        <v>448</v>
      </c>
      <c r="J886">
        <v>54</v>
      </c>
      <c r="K886" s="21">
        <v>45170</v>
      </c>
      <c r="L886" t="s">
        <v>46</v>
      </c>
      <c r="T886" t="str">
        <f t="shared" si="57"/>
        <v>U14</v>
      </c>
      <c r="U886" t="str">
        <f t="shared" si="58"/>
        <v>&lt;54</v>
      </c>
      <c r="V886" t="str">
        <f t="shared" si="59"/>
        <v>U14M&lt;54</v>
      </c>
      <c r="W886" t="str">
        <f t="shared" si="60"/>
        <v>ROUGE</v>
      </c>
    </row>
    <row r="887" spans="1:23" x14ac:dyDescent="0.25">
      <c r="A887">
        <v>540676359</v>
      </c>
      <c r="B887" t="s">
        <v>28</v>
      </c>
      <c r="C887" t="s">
        <v>128</v>
      </c>
      <c r="D887" t="s">
        <v>98</v>
      </c>
      <c r="E887" t="s">
        <v>31</v>
      </c>
      <c r="F887" t="s">
        <v>32</v>
      </c>
      <c r="G887">
        <v>15</v>
      </c>
      <c r="H887" s="21">
        <v>40111</v>
      </c>
      <c r="I887" t="s">
        <v>551</v>
      </c>
      <c r="J887">
        <v>44.6</v>
      </c>
      <c r="K887" s="21">
        <v>45452</v>
      </c>
      <c r="L887" t="s">
        <v>113</v>
      </c>
      <c r="T887" t="str">
        <f t="shared" si="57"/>
        <v>U16</v>
      </c>
      <c r="U887" t="str">
        <f t="shared" si="58"/>
        <v>&lt;54</v>
      </c>
      <c r="V887" t="str">
        <f t="shared" si="59"/>
        <v>U16M&lt;54</v>
      </c>
      <c r="W887" t="str">
        <f t="shared" si="60"/>
        <v>ROUGE</v>
      </c>
    </row>
    <row r="888" spans="1:23" x14ac:dyDescent="0.25">
      <c r="A888">
        <v>3383388</v>
      </c>
      <c r="B888" t="s">
        <v>28</v>
      </c>
      <c r="C888" t="s">
        <v>128</v>
      </c>
      <c r="D888" t="s">
        <v>1259</v>
      </c>
      <c r="E888" t="s">
        <v>31</v>
      </c>
      <c r="F888" t="s">
        <v>32</v>
      </c>
      <c r="G888">
        <v>8</v>
      </c>
      <c r="H888" s="21">
        <v>42580</v>
      </c>
      <c r="I888" t="s">
        <v>33</v>
      </c>
      <c r="J888">
        <v>54</v>
      </c>
      <c r="K888" s="21">
        <v>45265</v>
      </c>
      <c r="L888" t="s">
        <v>40</v>
      </c>
      <c r="T888" t="str">
        <f t="shared" si="57"/>
        <v>U8</v>
      </c>
      <c r="U888" t="str">
        <f t="shared" si="58"/>
        <v>&lt;54</v>
      </c>
      <c r="V888" t="str">
        <f t="shared" si="59"/>
        <v>U8M&lt;54</v>
      </c>
      <c r="W888" t="str">
        <f t="shared" si="60"/>
        <v>ORANGE</v>
      </c>
    </row>
    <row r="889" spans="1:23" x14ac:dyDescent="0.25">
      <c r="A889">
        <v>530889380</v>
      </c>
      <c r="B889" t="s">
        <v>28</v>
      </c>
      <c r="C889" t="s">
        <v>1260</v>
      </c>
      <c r="D889" t="s">
        <v>139</v>
      </c>
      <c r="E889" t="s">
        <v>31</v>
      </c>
      <c r="F889" t="s">
        <v>32</v>
      </c>
      <c r="G889">
        <v>13</v>
      </c>
      <c r="H889" s="21">
        <v>40804</v>
      </c>
      <c r="I889" t="s">
        <v>448</v>
      </c>
      <c r="J889">
        <v>54</v>
      </c>
      <c r="K889" s="21">
        <v>45553</v>
      </c>
      <c r="L889" t="s">
        <v>113</v>
      </c>
      <c r="T889" t="str">
        <f t="shared" si="57"/>
        <v>U14</v>
      </c>
      <c r="U889" t="str">
        <f t="shared" si="58"/>
        <v>&lt;54</v>
      </c>
      <c r="V889" t="str">
        <f t="shared" si="59"/>
        <v>U14M&lt;54</v>
      </c>
      <c r="W889" t="str">
        <f t="shared" si="60"/>
        <v>ROUGE</v>
      </c>
    </row>
    <row r="890" spans="1:23" x14ac:dyDescent="0.25">
      <c r="A890">
        <v>531050381</v>
      </c>
      <c r="B890" t="s">
        <v>38</v>
      </c>
      <c r="C890" t="s">
        <v>379</v>
      </c>
      <c r="D890" t="s">
        <v>48</v>
      </c>
      <c r="E890" t="s">
        <v>39</v>
      </c>
      <c r="F890" t="s">
        <v>32</v>
      </c>
      <c r="G890">
        <v>5</v>
      </c>
      <c r="H890" s="21">
        <v>43643</v>
      </c>
      <c r="I890" t="s">
        <v>33</v>
      </c>
      <c r="J890">
        <v>54</v>
      </c>
      <c r="K890" s="21">
        <v>45553</v>
      </c>
      <c r="L890" t="s">
        <v>43</v>
      </c>
      <c r="T890" t="str">
        <f t="shared" si="57"/>
        <v>U8</v>
      </c>
      <c r="U890" t="str">
        <f t="shared" si="58"/>
        <v>&lt;54</v>
      </c>
      <c r="V890" t="str">
        <f t="shared" si="59"/>
        <v>U8F&lt;54</v>
      </c>
      <c r="W890" t="str">
        <f t="shared" si="60"/>
        <v>ORANGE</v>
      </c>
    </row>
    <row r="891" spans="1:23" x14ac:dyDescent="0.25">
      <c r="A891">
        <v>529669370</v>
      </c>
      <c r="B891" t="s">
        <v>38</v>
      </c>
      <c r="C891" t="s">
        <v>379</v>
      </c>
      <c r="D891" t="s">
        <v>45</v>
      </c>
      <c r="E891" t="s">
        <v>39</v>
      </c>
      <c r="F891" t="s">
        <v>32</v>
      </c>
      <c r="G891">
        <v>8</v>
      </c>
      <c r="H891" s="21">
        <v>42406</v>
      </c>
      <c r="I891" t="s">
        <v>33</v>
      </c>
      <c r="J891">
        <v>54</v>
      </c>
      <c r="K891" s="21">
        <v>45171</v>
      </c>
      <c r="L891" t="s">
        <v>43</v>
      </c>
      <c r="T891" t="str">
        <f t="shared" si="57"/>
        <v>U8</v>
      </c>
      <c r="U891" t="str">
        <f t="shared" si="58"/>
        <v>&lt;54</v>
      </c>
      <c r="V891" t="str">
        <f t="shared" si="59"/>
        <v>U8F&lt;54</v>
      </c>
      <c r="W891" t="str">
        <f t="shared" si="60"/>
        <v>ORANGE</v>
      </c>
    </row>
    <row r="892" spans="1:23" x14ac:dyDescent="0.25">
      <c r="A892">
        <v>526256348</v>
      </c>
      <c r="B892" t="s">
        <v>28</v>
      </c>
      <c r="C892" t="s">
        <v>379</v>
      </c>
      <c r="D892" t="s">
        <v>145</v>
      </c>
      <c r="E892" t="s">
        <v>31</v>
      </c>
      <c r="F892" t="s">
        <v>32</v>
      </c>
      <c r="G892">
        <v>13</v>
      </c>
      <c r="H892" s="21">
        <v>40771</v>
      </c>
      <c r="I892" t="s">
        <v>448</v>
      </c>
      <c r="J892">
        <v>34.299999999999997</v>
      </c>
      <c r="K892" s="21">
        <v>45616</v>
      </c>
      <c r="L892" t="s">
        <v>55</v>
      </c>
      <c r="T892" t="str">
        <f t="shared" si="57"/>
        <v>U14</v>
      </c>
      <c r="U892" t="str">
        <f t="shared" si="58"/>
        <v>&lt;54</v>
      </c>
      <c r="V892" t="str">
        <f t="shared" si="59"/>
        <v>U14M&lt;54</v>
      </c>
      <c r="W892" t="str">
        <f t="shared" si="60"/>
        <v>ROUGE</v>
      </c>
    </row>
    <row r="893" spans="1:23" x14ac:dyDescent="0.25">
      <c r="A893">
        <v>512419386</v>
      </c>
      <c r="B893" t="s">
        <v>28</v>
      </c>
      <c r="C893" t="s">
        <v>1261</v>
      </c>
      <c r="D893" t="s">
        <v>343</v>
      </c>
      <c r="E893" t="s">
        <v>31</v>
      </c>
      <c r="F893" t="s">
        <v>32</v>
      </c>
      <c r="G893">
        <v>10</v>
      </c>
      <c r="H893" s="21">
        <v>41814</v>
      </c>
      <c r="I893" t="s">
        <v>252</v>
      </c>
      <c r="J893">
        <v>54</v>
      </c>
      <c r="K893" s="21">
        <v>45399</v>
      </c>
      <c r="L893" t="s">
        <v>344</v>
      </c>
      <c r="T893" t="str">
        <f t="shared" si="57"/>
        <v>U10</v>
      </c>
      <c r="U893" t="str">
        <f t="shared" si="58"/>
        <v>&lt;54</v>
      </c>
      <c r="V893" t="str">
        <f t="shared" si="59"/>
        <v>U10M&lt;54</v>
      </c>
      <c r="W893" t="str">
        <f t="shared" si="60"/>
        <v>ORANGE</v>
      </c>
    </row>
    <row r="894" spans="1:23" x14ac:dyDescent="0.25">
      <c r="A894">
        <v>512420383</v>
      </c>
      <c r="B894" t="s">
        <v>28</v>
      </c>
      <c r="C894" t="s">
        <v>1261</v>
      </c>
      <c r="D894" t="s">
        <v>145</v>
      </c>
      <c r="E894" t="s">
        <v>31</v>
      </c>
      <c r="F894" t="s">
        <v>32</v>
      </c>
      <c r="G894">
        <v>12</v>
      </c>
      <c r="H894" s="21">
        <v>41041</v>
      </c>
      <c r="I894" t="s">
        <v>381</v>
      </c>
      <c r="J894">
        <v>54</v>
      </c>
      <c r="K894" s="21">
        <v>45399</v>
      </c>
      <c r="L894" t="s">
        <v>344</v>
      </c>
      <c r="T894" t="str">
        <f t="shared" si="57"/>
        <v>U12</v>
      </c>
      <c r="U894" t="str">
        <f t="shared" si="58"/>
        <v>&lt;54</v>
      </c>
      <c r="V894" t="str">
        <f t="shared" si="59"/>
        <v>U12M&lt;54</v>
      </c>
      <c r="W894" t="str">
        <f t="shared" si="60"/>
        <v>VIOLET</v>
      </c>
    </row>
    <row r="895" spans="1:23" x14ac:dyDescent="0.25">
      <c r="A895">
        <v>522107337</v>
      </c>
      <c r="B895" t="s">
        <v>28</v>
      </c>
      <c r="C895" t="s">
        <v>548</v>
      </c>
      <c r="D895" t="s">
        <v>384</v>
      </c>
      <c r="E895" t="s">
        <v>31</v>
      </c>
      <c r="F895" t="s">
        <v>32</v>
      </c>
      <c r="G895">
        <v>16</v>
      </c>
      <c r="H895" s="21">
        <v>39484</v>
      </c>
      <c r="I895" t="s">
        <v>590</v>
      </c>
      <c r="J895">
        <v>6</v>
      </c>
      <c r="K895" s="21">
        <v>45498</v>
      </c>
      <c r="L895" t="s">
        <v>43</v>
      </c>
      <c r="T895" t="str">
        <f t="shared" si="57"/>
        <v>U16</v>
      </c>
      <c r="U895" t="str">
        <f t="shared" si="58"/>
        <v>&lt;12</v>
      </c>
      <c r="V895" t="str">
        <f t="shared" si="59"/>
        <v>U16M&lt;12</v>
      </c>
      <c r="W895" t="str">
        <f t="shared" si="60"/>
        <v>JAUNE</v>
      </c>
    </row>
    <row r="896" spans="1:23" x14ac:dyDescent="0.25">
      <c r="A896">
        <v>538478372</v>
      </c>
      <c r="B896" t="s">
        <v>28</v>
      </c>
      <c r="C896" t="s">
        <v>923</v>
      </c>
      <c r="D896" t="s">
        <v>125</v>
      </c>
      <c r="E896" t="s">
        <v>31</v>
      </c>
      <c r="F896" t="s">
        <v>32</v>
      </c>
      <c r="G896">
        <v>16</v>
      </c>
      <c r="H896" s="21">
        <v>39675</v>
      </c>
      <c r="I896" t="s">
        <v>590</v>
      </c>
      <c r="J896">
        <v>54</v>
      </c>
      <c r="K896" s="21">
        <v>45207</v>
      </c>
      <c r="L896" t="s">
        <v>113</v>
      </c>
      <c r="T896" t="str">
        <f t="shared" si="57"/>
        <v>U16</v>
      </c>
      <c r="U896" t="str">
        <f t="shared" si="58"/>
        <v>&lt;54</v>
      </c>
      <c r="V896" t="str">
        <f t="shared" si="59"/>
        <v>U16M&lt;54</v>
      </c>
      <c r="W896" t="str">
        <f t="shared" si="60"/>
        <v>ROUGE</v>
      </c>
    </row>
    <row r="897" spans="1:23" x14ac:dyDescent="0.25">
      <c r="A897">
        <v>42080383</v>
      </c>
      <c r="B897" t="s">
        <v>28</v>
      </c>
      <c r="C897" t="s">
        <v>1262</v>
      </c>
      <c r="D897" t="s">
        <v>75</v>
      </c>
      <c r="E897" t="s">
        <v>31</v>
      </c>
      <c r="F897" t="s">
        <v>32</v>
      </c>
      <c r="G897">
        <v>18</v>
      </c>
      <c r="H897" s="21">
        <v>38866</v>
      </c>
      <c r="I897" t="s">
        <v>671</v>
      </c>
      <c r="J897">
        <v>54</v>
      </c>
      <c r="K897" s="21">
        <v>45287</v>
      </c>
      <c r="L897" t="s">
        <v>62</v>
      </c>
      <c r="T897" t="str">
        <f t="shared" si="57"/>
        <v>U18</v>
      </c>
      <c r="U897" t="str">
        <f t="shared" si="58"/>
        <v>&lt;54</v>
      </c>
      <c r="V897" t="str">
        <f t="shared" si="59"/>
        <v>U18M&lt;54</v>
      </c>
      <c r="W897" t="str">
        <f t="shared" si="60"/>
        <v>ROUGE</v>
      </c>
    </row>
    <row r="898" spans="1:23" x14ac:dyDescent="0.25">
      <c r="A898">
        <v>43095373</v>
      </c>
      <c r="B898" t="s">
        <v>38</v>
      </c>
      <c r="C898" t="s">
        <v>924</v>
      </c>
      <c r="D898" t="s">
        <v>812</v>
      </c>
      <c r="E898" t="s">
        <v>39</v>
      </c>
      <c r="F898" t="s">
        <v>32</v>
      </c>
      <c r="G898">
        <v>17</v>
      </c>
      <c r="H898" s="21">
        <v>39426</v>
      </c>
      <c r="I898" t="s">
        <v>642</v>
      </c>
      <c r="J898">
        <v>24</v>
      </c>
      <c r="K898" s="21">
        <v>45533</v>
      </c>
      <c r="L898" t="s">
        <v>65</v>
      </c>
      <c r="T898" t="str">
        <f t="shared" si="57"/>
        <v>U18</v>
      </c>
      <c r="U898" t="str">
        <f t="shared" si="58"/>
        <v>&lt;54</v>
      </c>
      <c r="V898" t="str">
        <f t="shared" si="59"/>
        <v>U18F&lt;54</v>
      </c>
      <c r="W898" t="str">
        <f t="shared" si="60"/>
        <v>VIOLET</v>
      </c>
    </row>
    <row r="899" spans="1:23" x14ac:dyDescent="0.25">
      <c r="A899">
        <v>534730355</v>
      </c>
      <c r="B899" t="s">
        <v>28</v>
      </c>
      <c r="C899" t="s">
        <v>506</v>
      </c>
      <c r="D899" t="s">
        <v>145</v>
      </c>
      <c r="E899" t="s">
        <v>31</v>
      </c>
      <c r="F899" t="s">
        <v>32</v>
      </c>
      <c r="G899">
        <v>15</v>
      </c>
      <c r="H899" s="21">
        <v>39956</v>
      </c>
      <c r="I899" t="s">
        <v>551</v>
      </c>
      <c r="J899">
        <v>27.5</v>
      </c>
      <c r="K899" s="21">
        <v>45452</v>
      </c>
      <c r="L899" t="s">
        <v>113</v>
      </c>
      <c r="T899" t="str">
        <f t="shared" si="57"/>
        <v>U16</v>
      </c>
      <c r="U899" t="str">
        <f t="shared" si="58"/>
        <v>&lt;54</v>
      </c>
      <c r="V899" t="str">
        <f t="shared" si="59"/>
        <v>U16M&lt;54</v>
      </c>
      <c r="W899" t="str">
        <f t="shared" si="60"/>
        <v>ROUGE</v>
      </c>
    </row>
    <row r="900" spans="1:23" x14ac:dyDescent="0.25">
      <c r="A900">
        <v>522172383</v>
      </c>
      <c r="B900" t="s">
        <v>28</v>
      </c>
      <c r="C900" t="s">
        <v>1263</v>
      </c>
      <c r="D900" t="s">
        <v>355</v>
      </c>
      <c r="E900" t="s">
        <v>31</v>
      </c>
      <c r="F900" t="s">
        <v>32</v>
      </c>
      <c r="G900">
        <v>9</v>
      </c>
      <c r="H900" s="21">
        <v>42137</v>
      </c>
      <c r="I900" t="s">
        <v>195</v>
      </c>
      <c r="J900">
        <v>54</v>
      </c>
      <c r="K900" s="21">
        <v>45483</v>
      </c>
      <c r="L900" t="s">
        <v>46</v>
      </c>
      <c r="T900" t="str">
        <f t="shared" si="57"/>
        <v>U10</v>
      </c>
      <c r="U900" t="str">
        <f t="shared" si="58"/>
        <v>&lt;54</v>
      </c>
      <c r="V900" t="str">
        <f t="shared" si="59"/>
        <v>U10M&lt;54</v>
      </c>
      <c r="W900" t="str">
        <f t="shared" si="60"/>
        <v>ORANGE</v>
      </c>
    </row>
    <row r="901" spans="1:23" x14ac:dyDescent="0.25">
      <c r="A901">
        <v>511480347</v>
      </c>
      <c r="B901" t="s">
        <v>28</v>
      </c>
      <c r="C901" t="s">
        <v>29</v>
      </c>
      <c r="D901" t="s">
        <v>37</v>
      </c>
      <c r="E901" t="s">
        <v>31</v>
      </c>
      <c r="F901" t="s">
        <v>32</v>
      </c>
      <c r="G901">
        <v>4</v>
      </c>
      <c r="H901" s="21">
        <v>43993</v>
      </c>
      <c r="I901" t="s">
        <v>33</v>
      </c>
      <c r="J901">
        <v>54</v>
      </c>
      <c r="K901" s="21">
        <v>43993</v>
      </c>
      <c r="L901" t="s">
        <v>34</v>
      </c>
      <c r="T901" t="str">
        <f t="shared" si="57"/>
        <v>U8</v>
      </c>
      <c r="U901" t="str">
        <f t="shared" si="58"/>
        <v>&lt;54</v>
      </c>
      <c r="V901" t="str">
        <f t="shared" si="59"/>
        <v>U8M&lt;54</v>
      </c>
      <c r="W901" t="str">
        <f t="shared" si="60"/>
        <v>ORANGE</v>
      </c>
    </row>
    <row r="902" spans="1:23" x14ac:dyDescent="0.25">
      <c r="A902">
        <v>526767368</v>
      </c>
      <c r="B902" t="s">
        <v>28</v>
      </c>
      <c r="C902" t="s">
        <v>29</v>
      </c>
      <c r="D902" t="s">
        <v>30</v>
      </c>
      <c r="E902" t="s">
        <v>31</v>
      </c>
      <c r="F902" t="s">
        <v>32</v>
      </c>
      <c r="G902">
        <v>2</v>
      </c>
      <c r="H902" s="21">
        <v>44787</v>
      </c>
      <c r="I902" t="s">
        <v>33</v>
      </c>
      <c r="J902">
        <v>54</v>
      </c>
      <c r="K902" s="21">
        <v>44793</v>
      </c>
      <c r="L902" t="s">
        <v>34</v>
      </c>
      <c r="T902" t="str">
        <f t="shared" si="57"/>
        <v>U8</v>
      </c>
      <c r="U902" t="str">
        <f t="shared" si="58"/>
        <v>&lt;54</v>
      </c>
      <c r="V902" t="str">
        <f t="shared" si="59"/>
        <v>U8M&lt;54</v>
      </c>
      <c r="W902" t="str">
        <f t="shared" si="60"/>
        <v>ORANGE</v>
      </c>
    </row>
    <row r="903" spans="1:23" x14ac:dyDescent="0.25">
      <c r="A903">
        <v>527053387</v>
      </c>
      <c r="B903" t="s">
        <v>28</v>
      </c>
      <c r="C903" t="s">
        <v>1264</v>
      </c>
      <c r="D903" t="s">
        <v>157</v>
      </c>
      <c r="E903" t="s">
        <v>31</v>
      </c>
      <c r="F903" t="s">
        <v>32</v>
      </c>
      <c r="G903">
        <v>11</v>
      </c>
      <c r="H903" s="21">
        <v>41334</v>
      </c>
      <c r="I903" t="s">
        <v>314</v>
      </c>
      <c r="J903">
        <v>54</v>
      </c>
      <c r="K903" s="21">
        <v>45534</v>
      </c>
      <c r="L903" t="s">
        <v>46</v>
      </c>
      <c r="T903" t="str">
        <f t="shared" si="57"/>
        <v>U12</v>
      </c>
      <c r="U903" t="str">
        <f t="shared" si="58"/>
        <v>&lt;54</v>
      </c>
      <c r="V903" t="str">
        <f t="shared" si="59"/>
        <v>U12M&lt;54</v>
      </c>
      <c r="W903" t="str">
        <f t="shared" si="60"/>
        <v>VIOLET</v>
      </c>
    </row>
    <row r="904" spans="1:23" x14ac:dyDescent="0.25">
      <c r="A904">
        <v>524530385</v>
      </c>
      <c r="B904" t="s">
        <v>38</v>
      </c>
      <c r="C904" t="s">
        <v>1264</v>
      </c>
      <c r="D904" t="s">
        <v>1265</v>
      </c>
      <c r="E904" t="s">
        <v>39</v>
      </c>
      <c r="F904" t="s">
        <v>32</v>
      </c>
      <c r="G904">
        <v>13</v>
      </c>
      <c r="H904" s="21">
        <v>40806</v>
      </c>
      <c r="I904" t="s">
        <v>448</v>
      </c>
      <c r="J904">
        <v>54</v>
      </c>
      <c r="K904" s="21">
        <v>45506</v>
      </c>
      <c r="L904" t="s">
        <v>46</v>
      </c>
      <c r="T904" t="str">
        <f t="shared" si="57"/>
        <v>U14</v>
      </c>
      <c r="U904" t="str">
        <f t="shared" si="58"/>
        <v>&lt;54</v>
      </c>
      <c r="V904" t="str">
        <f t="shared" si="59"/>
        <v>U14F&lt;54</v>
      </c>
      <c r="W904" t="str">
        <f t="shared" si="60"/>
        <v>VIOLET</v>
      </c>
    </row>
    <row r="905" spans="1:23" x14ac:dyDescent="0.25">
      <c r="A905">
        <v>533180371</v>
      </c>
      <c r="B905" t="s">
        <v>28</v>
      </c>
      <c r="C905" t="s">
        <v>925</v>
      </c>
      <c r="D905" t="s">
        <v>334</v>
      </c>
      <c r="E905" t="s">
        <v>31</v>
      </c>
      <c r="F905" t="s">
        <v>32</v>
      </c>
      <c r="G905">
        <v>13</v>
      </c>
      <c r="H905" s="21">
        <v>40698</v>
      </c>
      <c r="I905" t="s">
        <v>448</v>
      </c>
      <c r="J905">
        <v>54</v>
      </c>
      <c r="K905" s="21">
        <v>45186</v>
      </c>
      <c r="L905" t="s">
        <v>113</v>
      </c>
      <c r="T905" t="str">
        <f t="shared" si="57"/>
        <v>U14</v>
      </c>
      <c r="U905" t="str">
        <f t="shared" si="58"/>
        <v>&lt;54</v>
      </c>
      <c r="V905" t="str">
        <f t="shared" si="59"/>
        <v>U14M&lt;54</v>
      </c>
      <c r="W905" t="str">
        <f t="shared" si="60"/>
        <v>ROUGE</v>
      </c>
    </row>
    <row r="906" spans="1:23" x14ac:dyDescent="0.25">
      <c r="A906">
        <v>542117379</v>
      </c>
      <c r="B906" t="s">
        <v>28</v>
      </c>
      <c r="C906" t="s">
        <v>926</v>
      </c>
      <c r="D906" t="s">
        <v>505</v>
      </c>
      <c r="E906" t="s">
        <v>31</v>
      </c>
      <c r="F906" t="s">
        <v>32</v>
      </c>
      <c r="G906">
        <v>10</v>
      </c>
      <c r="H906" s="21">
        <v>41896</v>
      </c>
      <c r="I906" t="s">
        <v>252</v>
      </c>
      <c r="J906">
        <v>54</v>
      </c>
      <c r="K906" s="21">
        <v>45451</v>
      </c>
      <c r="L906" t="s">
        <v>65</v>
      </c>
      <c r="T906" t="str">
        <f t="shared" si="57"/>
        <v>U10</v>
      </c>
      <c r="U906" t="str">
        <f t="shared" si="58"/>
        <v>&lt;54</v>
      </c>
      <c r="V906" t="str">
        <f t="shared" si="59"/>
        <v>U10M&lt;54</v>
      </c>
      <c r="W906" t="str">
        <f t="shared" si="60"/>
        <v>ORANGE</v>
      </c>
    </row>
    <row r="907" spans="1:23" x14ac:dyDescent="0.25">
      <c r="A907">
        <v>515803366</v>
      </c>
      <c r="B907" t="s">
        <v>28</v>
      </c>
      <c r="C907" t="s">
        <v>589</v>
      </c>
      <c r="D907" t="s">
        <v>276</v>
      </c>
      <c r="E907" t="s">
        <v>31</v>
      </c>
      <c r="F907" t="s">
        <v>32</v>
      </c>
      <c r="G907">
        <v>17</v>
      </c>
      <c r="H907" s="21">
        <v>39419</v>
      </c>
      <c r="I907" t="s">
        <v>639</v>
      </c>
      <c r="J907">
        <v>46.7</v>
      </c>
      <c r="K907" s="21">
        <v>45490</v>
      </c>
      <c r="L907" t="s">
        <v>344</v>
      </c>
      <c r="T907" t="str">
        <f t="shared" si="57"/>
        <v>U18</v>
      </c>
      <c r="U907" t="str">
        <f t="shared" si="58"/>
        <v>&lt;54</v>
      </c>
      <c r="V907" t="str">
        <f t="shared" si="59"/>
        <v>U18M&lt;54</v>
      </c>
      <c r="W907" t="str">
        <f t="shared" si="60"/>
        <v>ROUGE</v>
      </c>
    </row>
    <row r="908" spans="1:23" x14ac:dyDescent="0.25">
      <c r="A908">
        <v>512314364</v>
      </c>
      <c r="B908" t="s">
        <v>28</v>
      </c>
      <c r="C908" t="s">
        <v>191</v>
      </c>
      <c r="D908" t="s">
        <v>192</v>
      </c>
      <c r="E908" t="s">
        <v>31</v>
      </c>
      <c r="F908" t="s">
        <v>32</v>
      </c>
      <c r="G908">
        <v>10</v>
      </c>
      <c r="H908" s="21">
        <v>41869</v>
      </c>
      <c r="I908" t="s">
        <v>252</v>
      </c>
      <c r="J908">
        <v>54</v>
      </c>
      <c r="K908" s="21">
        <v>44657</v>
      </c>
      <c r="L908" t="s">
        <v>43</v>
      </c>
      <c r="T908" t="str">
        <f t="shared" si="57"/>
        <v>U10</v>
      </c>
      <c r="U908" t="str">
        <f t="shared" si="58"/>
        <v>&lt;54</v>
      </c>
      <c r="V908" t="str">
        <f t="shared" si="59"/>
        <v>U10M&lt;54</v>
      </c>
      <c r="W908" t="str">
        <f t="shared" si="60"/>
        <v>ORANGE</v>
      </c>
    </row>
    <row r="909" spans="1:23" x14ac:dyDescent="0.25">
      <c r="A909">
        <v>531003388</v>
      </c>
      <c r="B909" t="s">
        <v>28</v>
      </c>
      <c r="C909" t="s">
        <v>1266</v>
      </c>
      <c r="D909" t="s">
        <v>1267</v>
      </c>
      <c r="E909" t="s">
        <v>31</v>
      </c>
      <c r="F909" t="s">
        <v>32</v>
      </c>
      <c r="G909">
        <v>6</v>
      </c>
      <c r="H909" s="21">
        <v>43437</v>
      </c>
      <c r="I909" t="s">
        <v>33</v>
      </c>
      <c r="J909">
        <v>54</v>
      </c>
      <c r="K909" s="21">
        <v>45553</v>
      </c>
      <c r="L909" t="s">
        <v>43</v>
      </c>
      <c r="T909" t="str">
        <f t="shared" si="57"/>
        <v>U8</v>
      </c>
      <c r="U909" t="str">
        <f t="shared" si="58"/>
        <v>&lt;54</v>
      </c>
      <c r="V909" t="str">
        <f t="shared" si="59"/>
        <v>U8M&lt;54</v>
      </c>
      <c r="W909" t="str">
        <f t="shared" si="60"/>
        <v>ORANGE</v>
      </c>
    </row>
    <row r="910" spans="1:23" x14ac:dyDescent="0.25">
      <c r="A910">
        <v>542120374</v>
      </c>
      <c r="B910" t="s">
        <v>28</v>
      </c>
      <c r="C910" t="s">
        <v>927</v>
      </c>
      <c r="D910" t="s">
        <v>94</v>
      </c>
      <c r="E910" t="s">
        <v>31</v>
      </c>
      <c r="F910" t="s">
        <v>32</v>
      </c>
      <c r="G910">
        <v>4</v>
      </c>
      <c r="H910" s="21">
        <v>43981</v>
      </c>
      <c r="I910" t="s">
        <v>33</v>
      </c>
      <c r="J910">
        <v>54</v>
      </c>
      <c r="K910" s="21">
        <v>45233</v>
      </c>
      <c r="L910" t="s">
        <v>65</v>
      </c>
      <c r="T910" t="str">
        <f t="shared" si="57"/>
        <v>U8</v>
      </c>
      <c r="U910" t="str">
        <f t="shared" si="58"/>
        <v>&lt;54</v>
      </c>
      <c r="V910" t="str">
        <f t="shared" si="59"/>
        <v>U8M&lt;54</v>
      </c>
      <c r="W910" t="str">
        <f t="shared" si="60"/>
        <v>ORANGE</v>
      </c>
    </row>
    <row r="911" spans="1:23" x14ac:dyDescent="0.25">
      <c r="A911">
        <v>542118378</v>
      </c>
      <c r="B911" t="s">
        <v>28</v>
      </c>
      <c r="C911" t="s">
        <v>927</v>
      </c>
      <c r="D911" t="s">
        <v>170</v>
      </c>
      <c r="E911" t="s">
        <v>31</v>
      </c>
      <c r="F911" t="s">
        <v>32</v>
      </c>
      <c r="G911">
        <v>7</v>
      </c>
      <c r="H911" s="21">
        <v>42898</v>
      </c>
      <c r="I911" t="s">
        <v>33</v>
      </c>
      <c r="J911">
        <v>54</v>
      </c>
      <c r="K911" s="21">
        <v>45233</v>
      </c>
      <c r="L911" t="s">
        <v>65</v>
      </c>
      <c r="T911" t="str">
        <f t="shared" si="57"/>
        <v>U8</v>
      </c>
      <c r="U911" t="str">
        <f t="shared" si="58"/>
        <v>&lt;54</v>
      </c>
      <c r="V911" t="str">
        <f t="shared" si="59"/>
        <v>U8M&lt;54</v>
      </c>
      <c r="W911" t="str">
        <f t="shared" si="60"/>
        <v>ORANGE</v>
      </c>
    </row>
    <row r="912" spans="1:23" x14ac:dyDescent="0.25">
      <c r="A912">
        <v>47951381</v>
      </c>
      <c r="B912" t="s">
        <v>28</v>
      </c>
      <c r="C912" t="s">
        <v>1268</v>
      </c>
      <c r="D912" t="s">
        <v>546</v>
      </c>
      <c r="E912" t="s">
        <v>31</v>
      </c>
      <c r="F912" t="s">
        <v>32</v>
      </c>
      <c r="G912">
        <v>17</v>
      </c>
      <c r="H912" s="21">
        <v>39123</v>
      </c>
      <c r="I912" t="s">
        <v>639</v>
      </c>
      <c r="J912">
        <v>24.1</v>
      </c>
      <c r="K912" s="21">
        <v>45571</v>
      </c>
      <c r="L912" t="s">
        <v>40</v>
      </c>
      <c r="T912" t="str">
        <f t="shared" si="57"/>
        <v>U18</v>
      </c>
      <c r="U912" t="str">
        <f t="shared" si="58"/>
        <v>&lt;54</v>
      </c>
      <c r="V912" t="str">
        <f t="shared" si="59"/>
        <v>U18M&lt;54</v>
      </c>
      <c r="W912" t="str">
        <f t="shared" si="60"/>
        <v>ROUGE</v>
      </c>
    </row>
    <row r="913" spans="1:23" x14ac:dyDescent="0.25">
      <c r="A913">
        <v>518241388</v>
      </c>
      <c r="B913" t="s">
        <v>38</v>
      </c>
      <c r="C913" t="s">
        <v>1269</v>
      </c>
      <c r="D913" t="s">
        <v>175</v>
      </c>
      <c r="E913" t="s">
        <v>39</v>
      </c>
      <c r="F913" t="s">
        <v>32</v>
      </c>
      <c r="G913">
        <v>20</v>
      </c>
      <c r="H913" s="21">
        <v>38266</v>
      </c>
      <c r="I913" t="s">
        <v>979</v>
      </c>
      <c r="J913">
        <v>54</v>
      </c>
      <c r="K913" s="21">
        <v>45447</v>
      </c>
      <c r="L913" t="s">
        <v>151</v>
      </c>
      <c r="T913" t="b">
        <f t="shared" si="57"/>
        <v>0</v>
      </c>
      <c r="U913" t="str">
        <f t="shared" si="58"/>
        <v>&lt;54</v>
      </c>
      <c r="V913" t="str">
        <f t="shared" si="59"/>
        <v>FAUXF&lt;54</v>
      </c>
      <c r="W913" t="b">
        <f t="shared" si="60"/>
        <v>0</v>
      </c>
    </row>
    <row r="914" spans="1:23" x14ac:dyDescent="0.25">
      <c r="A914">
        <v>47754347</v>
      </c>
      <c r="B914" t="s">
        <v>38</v>
      </c>
      <c r="C914" t="s">
        <v>443</v>
      </c>
      <c r="D914" t="s">
        <v>444</v>
      </c>
      <c r="E914" t="s">
        <v>39</v>
      </c>
      <c r="F914" t="s">
        <v>32</v>
      </c>
      <c r="G914">
        <v>14</v>
      </c>
      <c r="H914" s="21">
        <v>40413</v>
      </c>
      <c r="I914" t="s">
        <v>509</v>
      </c>
      <c r="J914">
        <v>54</v>
      </c>
      <c r="K914" s="21">
        <v>45567</v>
      </c>
      <c r="L914" t="s">
        <v>34</v>
      </c>
      <c r="T914" t="str">
        <f t="shared" si="57"/>
        <v>U14</v>
      </c>
      <c r="U914" t="str">
        <f t="shared" si="58"/>
        <v>&lt;54</v>
      </c>
      <c r="V914" t="str">
        <f t="shared" si="59"/>
        <v>U14F&lt;54</v>
      </c>
      <c r="W914" t="str">
        <f t="shared" si="60"/>
        <v>VIOLET</v>
      </c>
    </row>
    <row r="915" spans="1:23" x14ac:dyDescent="0.25">
      <c r="A915">
        <v>514069368</v>
      </c>
      <c r="B915" t="s">
        <v>28</v>
      </c>
      <c r="C915" t="s">
        <v>129</v>
      </c>
      <c r="D915" t="s">
        <v>105</v>
      </c>
      <c r="E915" t="s">
        <v>31</v>
      </c>
      <c r="F915" t="s">
        <v>32</v>
      </c>
      <c r="G915">
        <v>9</v>
      </c>
      <c r="H915" s="21">
        <v>42308</v>
      </c>
      <c r="I915" t="s">
        <v>195</v>
      </c>
      <c r="J915">
        <v>54</v>
      </c>
      <c r="K915" s="21">
        <v>44673</v>
      </c>
      <c r="L915" t="s">
        <v>46</v>
      </c>
      <c r="T915" t="str">
        <f t="shared" si="57"/>
        <v>U10</v>
      </c>
      <c r="U915" t="str">
        <f t="shared" si="58"/>
        <v>&lt;54</v>
      </c>
      <c r="V915" t="str">
        <f t="shared" si="59"/>
        <v>U10M&lt;54</v>
      </c>
      <c r="W915" t="str">
        <f t="shared" si="60"/>
        <v>ORANGE</v>
      </c>
    </row>
    <row r="916" spans="1:23" x14ac:dyDescent="0.25">
      <c r="A916">
        <v>516514382</v>
      </c>
      <c r="B916" t="s">
        <v>28</v>
      </c>
      <c r="C916" t="s">
        <v>1270</v>
      </c>
      <c r="D916" t="s">
        <v>75</v>
      </c>
      <c r="E916" t="s">
        <v>31</v>
      </c>
      <c r="F916" t="s">
        <v>32</v>
      </c>
      <c r="G916">
        <v>18</v>
      </c>
      <c r="H916" s="21">
        <v>38974</v>
      </c>
      <c r="I916" t="s">
        <v>671</v>
      </c>
      <c r="J916">
        <v>54</v>
      </c>
      <c r="K916" s="21">
        <v>45433</v>
      </c>
      <c r="L916" t="s">
        <v>388</v>
      </c>
      <c r="T916" t="str">
        <f t="shared" si="57"/>
        <v>U18</v>
      </c>
      <c r="U916" t="str">
        <f t="shared" si="58"/>
        <v>&lt;54</v>
      </c>
      <c r="V916" t="str">
        <f t="shared" si="59"/>
        <v>U18M&lt;54</v>
      </c>
      <c r="W916" t="str">
        <f t="shared" si="60"/>
        <v>ROUGE</v>
      </c>
    </row>
    <row r="917" spans="1:23" x14ac:dyDescent="0.25">
      <c r="A917">
        <v>535998315</v>
      </c>
      <c r="B917" t="s">
        <v>38</v>
      </c>
      <c r="C917" t="s">
        <v>310</v>
      </c>
      <c r="D917" t="s">
        <v>311</v>
      </c>
      <c r="E917" t="s">
        <v>39</v>
      </c>
      <c r="F917" t="s">
        <v>32</v>
      </c>
      <c r="G917">
        <v>12</v>
      </c>
      <c r="H917" s="21">
        <v>41050</v>
      </c>
      <c r="I917" t="s">
        <v>381</v>
      </c>
      <c r="J917">
        <v>54</v>
      </c>
      <c r="K917" s="21">
        <v>44310</v>
      </c>
      <c r="L917" t="s">
        <v>34</v>
      </c>
      <c r="T917" t="str">
        <f t="shared" si="57"/>
        <v>U12</v>
      </c>
      <c r="U917" t="str">
        <f t="shared" si="58"/>
        <v>&lt;54</v>
      </c>
      <c r="V917" t="str">
        <f t="shared" si="59"/>
        <v>U12F&lt;54</v>
      </c>
      <c r="W917" t="str">
        <f t="shared" si="60"/>
        <v>VIOLET</v>
      </c>
    </row>
    <row r="918" spans="1:23" x14ac:dyDescent="0.25">
      <c r="A918">
        <v>543718370</v>
      </c>
      <c r="B918" t="s">
        <v>28</v>
      </c>
      <c r="C918" t="s">
        <v>928</v>
      </c>
      <c r="D918" t="s">
        <v>154</v>
      </c>
      <c r="E918" t="s">
        <v>31</v>
      </c>
      <c r="F918" t="s">
        <v>32</v>
      </c>
      <c r="G918">
        <v>13</v>
      </c>
      <c r="H918" s="21">
        <v>40609</v>
      </c>
      <c r="I918" t="s">
        <v>448</v>
      </c>
      <c r="J918">
        <v>34</v>
      </c>
      <c r="K918" s="21">
        <v>45616</v>
      </c>
      <c r="L918" t="s">
        <v>55</v>
      </c>
      <c r="T918" t="str">
        <f t="shared" si="57"/>
        <v>U14</v>
      </c>
      <c r="U918" t="str">
        <f t="shared" si="58"/>
        <v>&lt;54</v>
      </c>
      <c r="V918" t="str">
        <f t="shared" si="59"/>
        <v>U14M&lt;54</v>
      </c>
      <c r="W918" t="str">
        <f t="shared" si="60"/>
        <v>ROUGE</v>
      </c>
    </row>
    <row r="919" spans="1:23" x14ac:dyDescent="0.25">
      <c r="A919">
        <v>523448342</v>
      </c>
      <c r="B919" t="s">
        <v>38</v>
      </c>
      <c r="C919" t="s">
        <v>312</v>
      </c>
      <c r="D919" t="s">
        <v>313</v>
      </c>
      <c r="E919" t="s">
        <v>39</v>
      </c>
      <c r="F919" t="s">
        <v>32</v>
      </c>
      <c r="G919">
        <v>12</v>
      </c>
      <c r="H919" s="21">
        <v>41102</v>
      </c>
      <c r="I919" t="s">
        <v>381</v>
      </c>
      <c r="J919">
        <v>48.7</v>
      </c>
      <c r="K919" s="21">
        <v>45437</v>
      </c>
      <c r="L919" t="s">
        <v>151</v>
      </c>
      <c r="T919" t="str">
        <f t="shared" si="57"/>
        <v>U12</v>
      </c>
      <c r="U919" t="str">
        <f t="shared" si="58"/>
        <v>&lt;54</v>
      </c>
      <c r="V919" t="str">
        <f t="shared" si="59"/>
        <v>U12F&lt;54</v>
      </c>
      <c r="W919" t="str">
        <f t="shared" si="60"/>
        <v>VIOLET</v>
      </c>
    </row>
    <row r="920" spans="1:23" x14ac:dyDescent="0.25">
      <c r="A920">
        <v>530610321</v>
      </c>
      <c r="B920" t="s">
        <v>28</v>
      </c>
      <c r="C920" t="s">
        <v>508</v>
      </c>
      <c r="D920" t="s">
        <v>145</v>
      </c>
      <c r="E920" t="s">
        <v>31</v>
      </c>
      <c r="F920" t="s">
        <v>32</v>
      </c>
      <c r="G920">
        <v>15</v>
      </c>
      <c r="H920" s="21">
        <v>39885</v>
      </c>
      <c r="I920" t="s">
        <v>551</v>
      </c>
      <c r="J920">
        <v>40</v>
      </c>
      <c r="K920" s="21">
        <v>45193</v>
      </c>
      <c r="L920" t="s">
        <v>55</v>
      </c>
      <c r="T920" t="str">
        <f t="shared" si="57"/>
        <v>U16</v>
      </c>
      <c r="U920" t="str">
        <f t="shared" si="58"/>
        <v>&lt;54</v>
      </c>
      <c r="V920" t="str">
        <f t="shared" si="59"/>
        <v>U16M&lt;54</v>
      </c>
      <c r="W920" t="str">
        <f t="shared" si="60"/>
        <v>ROUGE</v>
      </c>
    </row>
    <row r="921" spans="1:23" x14ac:dyDescent="0.25">
      <c r="A921">
        <v>518438363</v>
      </c>
      <c r="B921" t="s">
        <v>28</v>
      </c>
      <c r="C921" t="s">
        <v>445</v>
      </c>
      <c r="D921" t="s">
        <v>52</v>
      </c>
      <c r="E921" t="s">
        <v>31</v>
      </c>
      <c r="F921" t="s">
        <v>32</v>
      </c>
      <c r="G921">
        <v>14</v>
      </c>
      <c r="H921" s="21">
        <v>40511</v>
      </c>
      <c r="I921" t="s">
        <v>509</v>
      </c>
      <c r="J921">
        <v>48.6</v>
      </c>
      <c r="K921" s="21">
        <v>45452</v>
      </c>
      <c r="L921" t="s">
        <v>113</v>
      </c>
      <c r="T921" t="str">
        <f t="shared" si="57"/>
        <v>U14</v>
      </c>
      <c r="U921" t="str">
        <f t="shared" si="58"/>
        <v>&lt;54</v>
      </c>
      <c r="V921" t="str">
        <f t="shared" si="59"/>
        <v>U14M&lt;54</v>
      </c>
      <c r="W921" t="str">
        <f t="shared" si="60"/>
        <v>ROUGE</v>
      </c>
    </row>
    <row r="922" spans="1:23" x14ac:dyDescent="0.25">
      <c r="A922">
        <v>515488387</v>
      </c>
      <c r="B922" t="s">
        <v>38</v>
      </c>
      <c r="C922" t="s">
        <v>1271</v>
      </c>
      <c r="D922" t="s">
        <v>360</v>
      </c>
      <c r="E922" t="s">
        <v>39</v>
      </c>
      <c r="F922" t="s">
        <v>32</v>
      </c>
      <c r="G922">
        <v>9</v>
      </c>
      <c r="H922" s="21">
        <v>42212</v>
      </c>
      <c r="I922" t="s">
        <v>195</v>
      </c>
      <c r="J922">
        <v>54</v>
      </c>
      <c r="K922" s="21">
        <v>45423</v>
      </c>
      <c r="L922" t="s">
        <v>113</v>
      </c>
      <c r="T922" t="str">
        <f t="shared" si="57"/>
        <v>U10</v>
      </c>
      <c r="U922" t="str">
        <f t="shared" si="58"/>
        <v>&lt;54</v>
      </c>
      <c r="V922" t="str">
        <f t="shared" si="59"/>
        <v>U10F&lt;54</v>
      </c>
      <c r="W922" t="str">
        <f t="shared" si="60"/>
        <v>ORANGE</v>
      </c>
    </row>
    <row r="923" spans="1:23" x14ac:dyDescent="0.25">
      <c r="A923">
        <v>532765376</v>
      </c>
      <c r="B923" t="s">
        <v>28</v>
      </c>
      <c r="C923" t="s">
        <v>929</v>
      </c>
      <c r="D923" t="s">
        <v>223</v>
      </c>
      <c r="E923" t="s">
        <v>31</v>
      </c>
      <c r="F923" t="s">
        <v>32</v>
      </c>
      <c r="G923">
        <v>6</v>
      </c>
      <c r="H923" s="21">
        <v>43127</v>
      </c>
      <c r="I923" t="s">
        <v>33</v>
      </c>
      <c r="J923">
        <v>54</v>
      </c>
      <c r="K923" s="21">
        <v>45452</v>
      </c>
      <c r="L923" t="s">
        <v>113</v>
      </c>
      <c r="T923" t="str">
        <f t="shared" si="57"/>
        <v>U8</v>
      </c>
      <c r="U923" t="str">
        <f t="shared" si="58"/>
        <v>&lt;54</v>
      </c>
      <c r="V923" t="str">
        <f t="shared" si="59"/>
        <v>U8M&lt;54</v>
      </c>
      <c r="W923" t="str">
        <f t="shared" si="60"/>
        <v>ORANGE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AAO</vt:lpstr>
      <vt:lpstr>Donnees</vt:lpstr>
      <vt:lpstr>AAO!Zone_d_impression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YMIR</dc:creator>
  <cp:lastModifiedBy>pierre-yves geay</cp:lastModifiedBy>
  <cp:lastPrinted>2024-11-23T11:50:45Z</cp:lastPrinted>
  <dcterms:created xsi:type="dcterms:W3CDTF">2021-11-15T07:56:20Z</dcterms:created>
  <dcterms:modified xsi:type="dcterms:W3CDTF">2024-11-30T10:04:57Z</dcterms:modified>
</cp:coreProperties>
</file>